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recalde\AÑO 2020\EVALUACION POA 2019\"/>
    </mc:Choice>
  </mc:AlternateContent>
  <bookViews>
    <workbookView xWindow="0" yWindow="0" windowWidth="20490" windowHeight="7620" tabRatio="903" firstSheet="1" activeTab="1"/>
  </bookViews>
  <sheets>
    <sheet name="LISTAS" sheetId="2" state="hidden" r:id="rId1"/>
    <sheet name="RESUMEN" sheetId="38" r:id="rId2"/>
    <sheet name="PDA.Y.RESULTADOS" sheetId="27" r:id="rId3"/>
    <sheet name="GDG &amp; IMPLEMENTACIÓN DEPORTIVA" sheetId="39" r:id="rId4"/>
    <sheet name="PERSONAL.TÉCNICO" sheetId="32" r:id="rId5"/>
    <sheet name="BENEFICIARIOS" sheetId="37" r:id="rId6"/>
    <sheet name="PLANES.Y.PROGRAMAS" sheetId="40" r:id="rId7"/>
    <sheet name="INFRAESTRUCTURA" sheetId="43" r:id="rId8"/>
    <sheet name="FILIALES" sheetId="45" r:id="rId9"/>
    <sheet name="TRANSFERENCIAS" sheetId="30" r:id="rId10"/>
  </sheets>
  <definedNames>
    <definedName name="_xlnm._FilterDatabase" localSheetId="5" hidden="1">BENEFICIARIOS!$A$6:$AP$108</definedName>
    <definedName name="_xlnm._FilterDatabase" localSheetId="8" hidden="1">FILIALES!$A$4:$T$49</definedName>
    <definedName name="_xlnm._FilterDatabase" localSheetId="7" hidden="1">INFRAESTRUCTURA!$A$4:$H$49</definedName>
    <definedName name="_xlnm._FilterDatabase" localSheetId="0" hidden="1">LISTAS!$A$1:$Y$1</definedName>
    <definedName name="_xlnm._FilterDatabase" localSheetId="2" hidden="1">PDA.Y.RESULTADOS!$A$4:$V$506</definedName>
    <definedName name="_xlnm._FilterDatabase" localSheetId="4" hidden="1">PERSONAL.TÉCNICO!$A$5:$AP$255</definedName>
    <definedName name="_xlnm._FilterDatabase" localSheetId="6" hidden="1">PLANES.Y.PROGRAMAS!$A$5:$N$51</definedName>
    <definedName name="ACADÉMICO">LISTAS!$AY$2:$AY$6</definedName>
    <definedName name="Actividades">LISTAS!$L$2:$L$11</definedName>
    <definedName name="ACTIVIDADES_RECREATIVAS">LISTAS!$N$10</definedName>
    <definedName name="ALCANCE">LISTAS!$AA$2:$AA$5</definedName>
    <definedName name="_xlnm.Print_Area" localSheetId="1">RESUMEN!$A$1:$N$277</definedName>
    <definedName name="AUTOGESTIÓN">LISTAS!$AG$2:$AG$7</definedName>
    <definedName name="Campeonato">LISTAS!$N$11:$Q$11</definedName>
    <definedName name="CAMPEONATO_SELECTIVO">LISTAS!$N$8</definedName>
    <definedName name="CONCENTRADO_CAMPAMENTO_BASE_DE_ENTRENAMIENTO">LISTAS!$N$6</definedName>
    <definedName name="CONTRATO">LISTAS!$AO$2:$AO$3</definedName>
    <definedName name="CORRIENTE_POA">LISTAS!$AE$2:$AE$7</definedName>
    <definedName name="DEPORTE">LISTAS!$Z$2:$Z$67</definedName>
    <definedName name="DETALLE_004_010">LISTAS!$AS$2:$AS$34</definedName>
    <definedName name="ESCENARIO">LISTAS!$AT$2:$AT$11</definedName>
    <definedName name="ESTADO">LISTAS!$AV$2:$AV$4</definedName>
    <definedName name="EVALUACIÓN">LISTAS!$N$7</definedName>
    <definedName name="FILIAL">LISTAS!$AX$2:$AX$7</definedName>
    <definedName name="FINANCIAMIENTO">LISTAS!$AN$2:$AN$4</definedName>
    <definedName name="GASTOS_DEPORTIVOS_GENERALES">LISTAS!$N$5</definedName>
    <definedName name="GASTOS_E_IMPLEMENTOS">LISTAS!$AI$2:$AI$3</definedName>
    <definedName name="GASTOS_EN_CAPACITACIÓN_DEPORTIVA_O_RECREATIVA">LISTAS!$N$4</definedName>
    <definedName name="GÉNERO">LISTAS!$AB$2:$AB$4</definedName>
    <definedName name="IMPLEMENTACIÓN_DEPORTIVA">LISTAS!$N$11</definedName>
    <definedName name="INICIALES">LISTAS!$AC$2:$AC$26</definedName>
    <definedName name="INVERSIÓN">LISTAS!$AF$2:$AF$3</definedName>
    <definedName name="JUEGOS">LISTAS!$N$9</definedName>
    <definedName name="OPERACIÓN_Y_MANTENIMIENTO_ADMINISTRATIVO_DE_LAS_ORGANIZACIONES_DEPORTIVAS">LISTAS!$N$2</definedName>
    <definedName name="OPERACIÓN_Y_MANTENIMIENTO_DE_ESCENARIOS_DEPORTIVOS">LISTAS!$N$3</definedName>
    <definedName name="OTROS">LISTAS!$AH$2:$AH$7</definedName>
    <definedName name="PARTICIPACIÓN">LISTAS!$AL$2:$AL$3</definedName>
    <definedName name="PERIODO_2">LISTAS!$AR$2:$AR$5</definedName>
    <definedName name="PERTENENCIA">LISTAS!$AU$2:$AU$5</definedName>
    <definedName name="REFORMA">LISTAS!$AP$2:$AP$3</definedName>
    <definedName name="SECTOR">LISTAS!$AZ$2:$AZ$3</definedName>
    <definedName name="Selectivo">LISTAS!$N$10</definedName>
    <definedName name="semestre">LISTAS!$AM$2:$AM$3</definedName>
    <definedName name="TIPO">LISTAS!$AD$2:$AD$5</definedName>
    <definedName name="TIPO_DE_CARGO">LISTAS!$AK$2:$AK$18</definedName>
    <definedName name="TIPO_OD">LISTAS!$AQ$2:$AQ$6</definedName>
    <definedName name="USO">LISTAS!$AW$2:$AW$4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5" i="39" l="1"/>
  <c r="D105" i="39"/>
  <c r="F239" i="38"/>
  <c r="F240" i="38"/>
  <c r="F238" i="38"/>
  <c r="F7" i="37" l="1"/>
  <c r="F237" i="38" l="1"/>
  <c r="F236" i="38"/>
  <c r="F235" i="38"/>
  <c r="I179" i="38"/>
  <c r="J179" i="38" s="1"/>
  <c r="I178" i="38"/>
  <c r="J178" i="38" s="1"/>
  <c r="I176" i="38"/>
  <c r="J176" i="38" s="1"/>
  <c r="I175" i="38"/>
  <c r="J175" i="38" s="1"/>
  <c r="I174" i="38"/>
  <c r="J174" i="38" s="1"/>
  <c r="G178" i="38"/>
  <c r="H178" i="38" s="1"/>
  <c r="G177" i="38"/>
  <c r="H177" i="38" s="1"/>
  <c r="G176" i="38"/>
  <c r="H176" i="38" s="1"/>
  <c r="G175" i="38"/>
  <c r="H175" i="38" s="1"/>
  <c r="G174" i="38"/>
  <c r="H174" i="38" s="1"/>
  <c r="F179" i="38"/>
  <c r="F178" i="38"/>
  <c r="F177" i="38"/>
  <c r="F176" i="38"/>
  <c r="F175" i="38"/>
  <c r="F174" i="38"/>
  <c r="I228" i="38"/>
  <c r="I227" i="38"/>
  <c r="I226" i="38"/>
  <c r="I225" i="38"/>
  <c r="I224" i="38"/>
  <c r="I223" i="38"/>
  <c r="I222" i="38"/>
  <c r="I221" i="38"/>
  <c r="I220" i="38"/>
  <c r="I219" i="38"/>
  <c r="H228" i="38"/>
  <c r="G228" i="38"/>
  <c r="J228" i="38" s="1"/>
  <c r="H227" i="38"/>
  <c r="G227" i="38"/>
  <c r="J227" i="38" s="1"/>
  <c r="H226" i="38"/>
  <c r="G226" i="38"/>
  <c r="J226" i="38" s="1"/>
  <c r="H225" i="38"/>
  <c r="G225" i="38"/>
  <c r="J225" i="38" s="1"/>
  <c r="H224" i="38"/>
  <c r="G224" i="38"/>
  <c r="J224" i="38" s="1"/>
  <c r="H223" i="38"/>
  <c r="G223" i="38"/>
  <c r="J223" i="38" s="1"/>
  <c r="H222" i="38"/>
  <c r="G222" i="38"/>
  <c r="H221" i="38"/>
  <c r="G221" i="38"/>
  <c r="J221" i="38" s="1"/>
  <c r="H220" i="38"/>
  <c r="G220" i="38"/>
  <c r="J220" i="38" s="1"/>
  <c r="G219" i="38"/>
  <c r="J219" i="38" s="1"/>
  <c r="H219" i="38"/>
  <c r="F228" i="38"/>
  <c r="F227" i="38"/>
  <c r="F226" i="38"/>
  <c r="F225" i="38"/>
  <c r="F224" i="38"/>
  <c r="F223" i="38"/>
  <c r="F222" i="38"/>
  <c r="F221" i="38"/>
  <c r="F220" i="38"/>
  <c r="F219" i="38"/>
  <c r="F241" i="38" l="1"/>
  <c r="K176" i="38"/>
  <c r="K175" i="38"/>
  <c r="K174" i="38"/>
  <c r="K178" i="38"/>
  <c r="F180" i="38"/>
  <c r="F229" i="38"/>
  <c r="H229" i="38"/>
  <c r="K224" i="38"/>
  <c r="K226" i="38"/>
  <c r="K220" i="38"/>
  <c r="K228" i="38"/>
  <c r="G229" i="38"/>
  <c r="J222" i="38"/>
  <c r="I229" i="38" s="1"/>
  <c r="K221" i="38"/>
  <c r="K223" i="38"/>
  <c r="K225" i="38"/>
  <c r="K227" i="38"/>
  <c r="J212" i="38"/>
  <c r="H212" i="38"/>
  <c r="K200" i="38"/>
  <c r="K199" i="38"/>
  <c r="I200" i="38"/>
  <c r="I199" i="38"/>
  <c r="K198" i="38"/>
  <c r="K201" i="38" s="1"/>
  <c r="I198" i="38"/>
  <c r="G200" i="38"/>
  <c r="G199" i="38"/>
  <c r="G198" i="38"/>
  <c r="F200" i="38"/>
  <c r="F199" i="38"/>
  <c r="F198" i="38"/>
  <c r="E200" i="38"/>
  <c r="E199" i="38"/>
  <c r="D200" i="38"/>
  <c r="D199" i="38"/>
  <c r="E198" i="38"/>
  <c r="D198" i="38"/>
  <c r="J201" i="38"/>
  <c r="H201" i="38"/>
  <c r="K191" i="38"/>
  <c r="K190" i="38"/>
  <c r="I191" i="38"/>
  <c r="I211" i="38" s="1"/>
  <c r="I190" i="38"/>
  <c r="G201" i="38" l="1"/>
  <c r="I201" i="38"/>
  <c r="K211" i="38"/>
  <c r="K222" i="38"/>
  <c r="K210" i="38"/>
  <c r="I210" i="38"/>
  <c r="F201" i="38"/>
  <c r="E201" i="38"/>
  <c r="D201" i="38"/>
  <c r="J192" i="38"/>
  <c r="H192" i="38"/>
  <c r="F72" i="38"/>
  <c r="K202" i="38" l="1"/>
  <c r="W108" i="37"/>
  <c r="V108" i="37"/>
  <c r="X107" i="37"/>
  <c r="X106" i="37"/>
  <c r="X105" i="37"/>
  <c r="X104" i="37"/>
  <c r="X103" i="37"/>
  <c r="X102" i="37"/>
  <c r="X101" i="37"/>
  <c r="X100" i="37"/>
  <c r="X99" i="37"/>
  <c r="X98" i="37"/>
  <c r="X97" i="37"/>
  <c r="X96" i="37"/>
  <c r="X95" i="37"/>
  <c r="X94" i="37"/>
  <c r="X93" i="37"/>
  <c r="X92" i="37"/>
  <c r="X91" i="37"/>
  <c r="X90" i="37"/>
  <c r="X89" i="37"/>
  <c r="X88" i="37"/>
  <c r="X87" i="37"/>
  <c r="X86" i="37"/>
  <c r="X85" i="37"/>
  <c r="X84" i="37"/>
  <c r="X83" i="37"/>
  <c r="X82" i="37"/>
  <c r="X81" i="37"/>
  <c r="X80" i="37"/>
  <c r="X79" i="37"/>
  <c r="X78" i="37"/>
  <c r="X77" i="37"/>
  <c r="X76" i="37"/>
  <c r="X75" i="37"/>
  <c r="X74" i="37"/>
  <c r="X73" i="37"/>
  <c r="X72" i="37"/>
  <c r="X71" i="37"/>
  <c r="X70" i="37"/>
  <c r="X69" i="37"/>
  <c r="X68" i="37"/>
  <c r="X67" i="37"/>
  <c r="X66" i="37"/>
  <c r="X65" i="37"/>
  <c r="X64" i="37"/>
  <c r="X63" i="37"/>
  <c r="X62" i="37"/>
  <c r="X61" i="37"/>
  <c r="X60" i="37"/>
  <c r="X59" i="37"/>
  <c r="X58" i="37"/>
  <c r="X57" i="37"/>
  <c r="X56" i="37"/>
  <c r="X55" i="37"/>
  <c r="X54" i="37"/>
  <c r="X53" i="37"/>
  <c r="X52" i="37"/>
  <c r="X51" i="37"/>
  <c r="X50" i="37"/>
  <c r="X49" i="37"/>
  <c r="X48" i="37"/>
  <c r="X47" i="37"/>
  <c r="X46" i="37"/>
  <c r="X45" i="37"/>
  <c r="X44" i="37"/>
  <c r="X43" i="37"/>
  <c r="X42" i="37"/>
  <c r="X41" i="37"/>
  <c r="X40" i="37"/>
  <c r="X39" i="37"/>
  <c r="X38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2" i="37"/>
  <c r="X21" i="37"/>
  <c r="X20" i="37"/>
  <c r="X19" i="37"/>
  <c r="X18" i="37"/>
  <c r="X17" i="37"/>
  <c r="X16" i="37"/>
  <c r="X15" i="37"/>
  <c r="X14" i="37"/>
  <c r="X13" i="37"/>
  <c r="X12" i="37"/>
  <c r="X11" i="37"/>
  <c r="X10" i="37"/>
  <c r="X9" i="37"/>
  <c r="X8" i="37"/>
  <c r="X7" i="37"/>
  <c r="G167" i="38"/>
  <c r="G166" i="38"/>
  <c r="G165" i="38"/>
  <c r="G164" i="38"/>
  <c r="G163" i="38"/>
  <c r="G162" i="38"/>
  <c r="G161" i="38"/>
  <c r="G160" i="38"/>
  <c r="G159" i="38"/>
  <c r="G158" i="38"/>
  <c r="G157" i="38"/>
  <c r="G156" i="38"/>
  <c r="G155" i="38"/>
  <c r="G154" i="38"/>
  <c r="G153" i="38"/>
  <c r="G152" i="38"/>
  <c r="G151" i="38"/>
  <c r="F167" i="38"/>
  <c r="H167" i="38" s="1"/>
  <c r="J167" i="38" s="1"/>
  <c r="F166" i="38"/>
  <c r="H166" i="38" s="1"/>
  <c r="J166" i="38" s="1"/>
  <c r="F165" i="38"/>
  <c r="H165" i="38" s="1"/>
  <c r="J165" i="38" s="1"/>
  <c r="F164" i="38"/>
  <c r="H164" i="38" s="1"/>
  <c r="J164" i="38" s="1"/>
  <c r="F163" i="38"/>
  <c r="H163" i="38" s="1"/>
  <c r="J163" i="38" s="1"/>
  <c r="F162" i="38"/>
  <c r="H162" i="38" s="1"/>
  <c r="J162" i="38" s="1"/>
  <c r="F161" i="38"/>
  <c r="H161" i="38" s="1"/>
  <c r="J161" i="38" s="1"/>
  <c r="F160" i="38"/>
  <c r="H160" i="38" s="1"/>
  <c r="J160" i="38" s="1"/>
  <c r="F159" i="38"/>
  <c r="H159" i="38" s="1"/>
  <c r="J159" i="38" s="1"/>
  <c r="F158" i="38"/>
  <c r="H158" i="38" s="1"/>
  <c r="J158" i="38" s="1"/>
  <c r="F157" i="38"/>
  <c r="H157" i="38" s="1"/>
  <c r="J157" i="38" s="1"/>
  <c r="F156" i="38"/>
  <c r="H156" i="38" s="1"/>
  <c r="J156" i="38" s="1"/>
  <c r="F155" i="38"/>
  <c r="H155" i="38" s="1"/>
  <c r="J155" i="38" s="1"/>
  <c r="F154" i="38"/>
  <c r="H154" i="38" s="1"/>
  <c r="J154" i="38" s="1"/>
  <c r="F153" i="38"/>
  <c r="H153" i="38" s="1"/>
  <c r="J153" i="38" s="1"/>
  <c r="F152" i="38"/>
  <c r="H152" i="38" s="1"/>
  <c r="J152" i="38" s="1"/>
  <c r="F151" i="38"/>
  <c r="I146" i="38"/>
  <c r="I145" i="38"/>
  <c r="I144" i="38"/>
  <c r="I143" i="38"/>
  <c r="I142" i="38"/>
  <c r="I141" i="38"/>
  <c r="I140" i="38"/>
  <c r="I139" i="38"/>
  <c r="I138" i="38"/>
  <c r="I137" i="38"/>
  <c r="I136" i="38"/>
  <c r="I135" i="38"/>
  <c r="I134" i="38"/>
  <c r="I133" i="38"/>
  <c r="I132" i="38"/>
  <c r="I131" i="38"/>
  <c r="G146" i="38"/>
  <c r="G145" i="38"/>
  <c r="G144" i="38"/>
  <c r="G143" i="38"/>
  <c r="G142" i="38"/>
  <c r="G141" i="38"/>
  <c r="G140" i="38"/>
  <c r="G139" i="38"/>
  <c r="G138" i="38"/>
  <c r="G137" i="38"/>
  <c r="G136" i="38"/>
  <c r="G135" i="38"/>
  <c r="G134" i="38"/>
  <c r="G133" i="38"/>
  <c r="G132" i="38"/>
  <c r="G131" i="38"/>
  <c r="F146" i="38"/>
  <c r="H146" i="38" s="1"/>
  <c r="J146" i="38" s="1"/>
  <c r="F145" i="38"/>
  <c r="H145" i="38" s="1"/>
  <c r="J145" i="38" s="1"/>
  <c r="F144" i="38"/>
  <c r="F143" i="38"/>
  <c r="H143" i="38" s="1"/>
  <c r="J143" i="38" s="1"/>
  <c r="F142" i="38"/>
  <c r="H142" i="38" s="1"/>
  <c r="J142" i="38" s="1"/>
  <c r="F141" i="38"/>
  <c r="H141" i="38" s="1"/>
  <c r="J141" i="38" s="1"/>
  <c r="F140" i="38"/>
  <c r="H140" i="38" s="1"/>
  <c r="J140" i="38" s="1"/>
  <c r="F139" i="38"/>
  <c r="H139" i="38" s="1"/>
  <c r="J139" i="38" s="1"/>
  <c r="F138" i="38"/>
  <c r="H138" i="38" s="1"/>
  <c r="J138" i="38" s="1"/>
  <c r="F137" i="38"/>
  <c r="H137" i="38" s="1"/>
  <c r="J137" i="38" s="1"/>
  <c r="F136" i="38"/>
  <c r="F135" i="38"/>
  <c r="H135" i="38" s="1"/>
  <c r="J135" i="38" s="1"/>
  <c r="F134" i="38"/>
  <c r="H134" i="38" s="1"/>
  <c r="J134" i="38" s="1"/>
  <c r="F133" i="38"/>
  <c r="H133" i="38" s="1"/>
  <c r="J133" i="38" s="1"/>
  <c r="F132" i="38"/>
  <c r="H132" i="38" s="1"/>
  <c r="J132" i="38" s="1"/>
  <c r="F131" i="38"/>
  <c r="H131" i="38" s="1"/>
  <c r="J131" i="38" s="1"/>
  <c r="F130" i="38"/>
  <c r="H130" i="38" s="1"/>
  <c r="J130" i="38" s="1"/>
  <c r="I130" i="38"/>
  <c r="G130" i="38"/>
  <c r="X108" i="37" l="1"/>
  <c r="I157" i="38"/>
  <c r="I165" i="38"/>
  <c r="I163" i="38"/>
  <c r="I155" i="38"/>
  <c r="I159" i="38"/>
  <c r="I167" i="38"/>
  <c r="I151" i="38"/>
  <c r="H144" i="38"/>
  <c r="J144" i="38" s="1"/>
  <c r="H136" i="38"/>
  <c r="J136" i="38" s="1"/>
  <c r="I152" i="38"/>
  <c r="I154" i="38"/>
  <c r="I156" i="38"/>
  <c r="I158" i="38"/>
  <c r="I160" i="38"/>
  <c r="I162" i="38"/>
  <c r="I164" i="38"/>
  <c r="I166" i="38"/>
  <c r="I153" i="38"/>
  <c r="I161" i="38"/>
  <c r="F147" i="38"/>
  <c r="H151" i="38"/>
  <c r="J151" i="38" s="1"/>
  <c r="I147" i="38" l="1"/>
  <c r="G168" i="38"/>
  <c r="G147" i="38"/>
  <c r="I168" i="38"/>
  <c r="I65" i="38"/>
  <c r="I64" i="38"/>
  <c r="I66" i="38" s="1"/>
  <c r="G65" i="38"/>
  <c r="G64" i="38"/>
  <c r="G66" i="38" s="1"/>
  <c r="E65" i="38"/>
  <c r="E64" i="38"/>
  <c r="D65" i="38"/>
  <c r="K65" i="38" l="1"/>
  <c r="K64" i="38"/>
  <c r="K66" i="38" s="1"/>
  <c r="D64" i="38" l="1"/>
  <c r="AK305" i="40" l="1"/>
  <c r="AG305" i="40"/>
  <c r="AK304" i="40"/>
  <c r="AG304" i="40"/>
  <c r="AK303" i="40"/>
  <c r="AG303" i="40"/>
  <c r="AK302" i="40"/>
  <c r="AG302" i="40"/>
  <c r="AK301" i="40"/>
  <c r="AG301" i="40"/>
  <c r="AK300" i="40"/>
  <c r="AG300" i="40"/>
  <c r="AK299" i="40"/>
  <c r="AG299" i="40"/>
  <c r="AK298" i="40"/>
  <c r="AG298" i="40"/>
  <c r="AK297" i="40"/>
  <c r="AG297" i="40"/>
  <c r="AK296" i="40"/>
  <c r="AG296" i="40"/>
  <c r="AK295" i="40"/>
  <c r="AG295" i="40"/>
  <c r="AK294" i="40"/>
  <c r="AG294" i="40"/>
  <c r="AK293" i="40"/>
  <c r="AG293" i="40"/>
  <c r="AK292" i="40"/>
  <c r="AG292" i="40"/>
  <c r="AK291" i="40"/>
  <c r="AG291" i="40"/>
  <c r="AK290" i="40"/>
  <c r="AG290" i="40"/>
  <c r="AK289" i="40"/>
  <c r="AG289" i="40"/>
  <c r="AK288" i="40"/>
  <c r="AG288" i="40"/>
  <c r="AK287" i="40"/>
  <c r="AG287" i="40"/>
  <c r="AK286" i="40"/>
  <c r="AG286" i="40"/>
  <c r="AK285" i="40"/>
  <c r="AG285" i="40"/>
  <c r="AK284" i="40"/>
  <c r="AG284" i="40"/>
  <c r="AK283" i="40"/>
  <c r="AG283" i="40"/>
  <c r="AK282" i="40"/>
  <c r="AG282" i="40"/>
  <c r="AK281" i="40"/>
  <c r="AG281" i="40"/>
  <c r="AK280" i="40"/>
  <c r="AG280" i="40"/>
  <c r="AK279" i="40"/>
  <c r="AG279" i="40"/>
  <c r="AK278" i="40"/>
  <c r="AG278" i="40"/>
  <c r="AK277" i="40"/>
  <c r="AG277" i="40"/>
  <c r="AK276" i="40"/>
  <c r="AG276" i="40"/>
  <c r="AK275" i="40"/>
  <c r="AG275" i="40"/>
  <c r="AK274" i="40"/>
  <c r="AG274" i="40"/>
  <c r="AK273" i="40"/>
  <c r="AG273" i="40"/>
  <c r="AK272" i="40"/>
  <c r="AG272" i="40"/>
  <c r="AK271" i="40"/>
  <c r="AG271" i="40"/>
  <c r="AK270" i="40"/>
  <c r="AG270" i="40"/>
  <c r="AK269" i="40"/>
  <c r="AG269" i="40"/>
  <c r="AK268" i="40"/>
  <c r="AG268" i="40"/>
  <c r="AK267" i="40"/>
  <c r="AG267" i="40"/>
  <c r="AK266" i="40"/>
  <c r="AG266" i="40"/>
  <c r="AK265" i="40"/>
  <c r="AG265" i="40"/>
  <c r="AK264" i="40"/>
  <c r="AG264" i="40"/>
  <c r="AK263" i="40"/>
  <c r="AG263" i="40"/>
  <c r="AK262" i="40"/>
  <c r="AG262" i="40"/>
  <c r="AK261" i="40"/>
  <c r="AG261" i="40"/>
  <c r="AK260" i="40"/>
  <c r="AG260" i="40"/>
  <c r="AK259" i="40"/>
  <c r="AG259" i="40"/>
  <c r="AK258" i="40"/>
  <c r="AG258" i="40"/>
  <c r="AK257" i="40"/>
  <c r="AG257" i="40"/>
  <c r="AK256" i="40"/>
  <c r="AG256" i="40"/>
  <c r="AK255" i="40"/>
  <c r="AG255" i="40"/>
  <c r="AK254" i="40"/>
  <c r="AG254" i="40"/>
  <c r="AK253" i="40"/>
  <c r="AG253" i="40"/>
  <c r="AK252" i="40"/>
  <c r="AG252" i="40"/>
  <c r="AK251" i="40"/>
  <c r="AG251" i="40"/>
  <c r="AK250" i="40"/>
  <c r="AG250" i="40"/>
  <c r="AK249" i="40"/>
  <c r="AG249" i="40"/>
  <c r="AK248" i="40"/>
  <c r="AG248" i="40"/>
  <c r="AK247" i="40"/>
  <c r="AG247" i="40"/>
  <c r="AK246" i="40"/>
  <c r="AG246" i="40"/>
  <c r="AK245" i="40"/>
  <c r="AG245" i="40"/>
  <c r="AK244" i="40"/>
  <c r="AG244" i="40"/>
  <c r="AK243" i="40"/>
  <c r="AG243" i="40"/>
  <c r="AK242" i="40"/>
  <c r="AG242" i="40"/>
  <c r="AK241" i="40"/>
  <c r="AG241" i="40"/>
  <c r="AK240" i="40"/>
  <c r="AG240" i="40"/>
  <c r="AK239" i="40"/>
  <c r="AG239" i="40"/>
  <c r="AK238" i="40"/>
  <c r="AG238" i="40"/>
  <c r="AK237" i="40"/>
  <c r="AG237" i="40"/>
  <c r="AK236" i="40"/>
  <c r="AG236" i="40"/>
  <c r="AK235" i="40"/>
  <c r="AG235" i="40"/>
  <c r="AK234" i="40"/>
  <c r="AG234" i="40"/>
  <c r="AK233" i="40"/>
  <c r="AG233" i="40"/>
  <c r="AK232" i="40"/>
  <c r="AG232" i="40"/>
  <c r="AK231" i="40"/>
  <c r="AG231" i="40"/>
  <c r="AK230" i="40"/>
  <c r="AG230" i="40"/>
  <c r="AK229" i="40"/>
  <c r="AG229" i="40"/>
  <c r="AK228" i="40"/>
  <c r="AG228" i="40"/>
  <c r="AK227" i="40"/>
  <c r="AG227" i="40"/>
  <c r="AK226" i="40"/>
  <c r="AG226" i="40"/>
  <c r="AK225" i="40"/>
  <c r="AG225" i="40"/>
  <c r="AK224" i="40"/>
  <c r="AG224" i="40"/>
  <c r="AK223" i="40"/>
  <c r="AG223" i="40"/>
  <c r="AK222" i="40"/>
  <c r="AG222" i="40"/>
  <c r="AK221" i="40"/>
  <c r="AG221" i="40"/>
  <c r="AK220" i="40"/>
  <c r="AG220" i="40"/>
  <c r="AK219" i="40"/>
  <c r="AG219" i="40"/>
  <c r="AK218" i="40"/>
  <c r="AG218" i="40"/>
  <c r="AK217" i="40"/>
  <c r="AG217" i="40"/>
  <c r="AK216" i="40"/>
  <c r="AG216" i="40"/>
  <c r="AK215" i="40"/>
  <c r="AG215" i="40"/>
  <c r="AK214" i="40"/>
  <c r="AG214" i="40"/>
  <c r="AK213" i="40"/>
  <c r="AG213" i="40"/>
  <c r="AK212" i="40"/>
  <c r="AG212" i="40"/>
  <c r="AK211" i="40"/>
  <c r="AG211" i="40"/>
  <c r="AK210" i="40"/>
  <c r="AG210" i="40"/>
  <c r="AK209" i="40"/>
  <c r="AG209" i="40"/>
  <c r="AK208" i="40"/>
  <c r="AG208" i="40"/>
  <c r="AK207" i="40"/>
  <c r="AG207" i="40"/>
  <c r="AK206" i="40"/>
  <c r="AG206" i="40"/>
  <c r="AK205" i="40"/>
  <c r="AG205" i="40"/>
  <c r="AK204" i="40"/>
  <c r="AG204" i="40"/>
  <c r="AK203" i="40"/>
  <c r="AG203" i="40"/>
  <c r="AK202" i="40"/>
  <c r="AG202" i="40"/>
  <c r="AK201" i="40"/>
  <c r="AG201" i="40"/>
  <c r="AK200" i="40"/>
  <c r="AG200" i="40"/>
  <c r="AK199" i="40"/>
  <c r="AG199" i="40"/>
  <c r="AK198" i="40"/>
  <c r="AG198" i="40"/>
  <c r="AK197" i="40"/>
  <c r="AG197" i="40"/>
  <c r="AK196" i="40"/>
  <c r="AG196" i="40"/>
  <c r="AK195" i="40"/>
  <c r="AG195" i="40"/>
  <c r="AK194" i="40"/>
  <c r="AG194" i="40"/>
  <c r="AK193" i="40"/>
  <c r="AG193" i="40"/>
  <c r="AK192" i="40"/>
  <c r="AG192" i="40"/>
  <c r="AK191" i="40"/>
  <c r="AG191" i="40"/>
  <c r="AK190" i="40"/>
  <c r="AG190" i="40"/>
  <c r="AK189" i="40"/>
  <c r="AG189" i="40"/>
  <c r="AK188" i="40"/>
  <c r="AG188" i="40"/>
  <c r="AK187" i="40"/>
  <c r="AG187" i="40"/>
  <c r="AK186" i="40"/>
  <c r="AG186" i="40"/>
  <c r="AK185" i="40"/>
  <c r="AG185" i="40"/>
  <c r="AK184" i="40"/>
  <c r="AG184" i="40"/>
  <c r="AK183" i="40"/>
  <c r="AG183" i="40"/>
  <c r="AK182" i="40"/>
  <c r="AG182" i="40"/>
  <c r="AK181" i="40"/>
  <c r="AG181" i="40"/>
  <c r="AK180" i="40"/>
  <c r="AG180" i="40"/>
  <c r="AK179" i="40"/>
  <c r="AG179" i="40"/>
  <c r="AK178" i="40"/>
  <c r="AG178" i="40"/>
  <c r="AK177" i="40"/>
  <c r="AG177" i="40"/>
  <c r="AK176" i="40"/>
  <c r="AG176" i="40"/>
  <c r="AK175" i="40"/>
  <c r="AG175" i="40"/>
  <c r="AK174" i="40"/>
  <c r="AG174" i="40"/>
  <c r="AK173" i="40"/>
  <c r="AG173" i="40"/>
  <c r="AK172" i="40"/>
  <c r="AG172" i="40"/>
  <c r="AK171" i="40"/>
  <c r="AG171" i="40"/>
  <c r="AK170" i="40"/>
  <c r="AG170" i="40"/>
  <c r="AK169" i="40"/>
  <c r="AG169" i="40"/>
  <c r="AK168" i="40"/>
  <c r="AG168" i="40"/>
  <c r="AK167" i="40"/>
  <c r="AG167" i="40"/>
  <c r="AK166" i="40"/>
  <c r="AG166" i="40"/>
  <c r="AK165" i="40"/>
  <c r="AG165" i="40"/>
  <c r="AK164" i="40"/>
  <c r="AG164" i="40"/>
  <c r="AK163" i="40"/>
  <c r="AG163" i="40"/>
  <c r="AK162" i="40"/>
  <c r="AG162" i="40"/>
  <c r="AK161" i="40"/>
  <c r="AG161" i="40"/>
  <c r="AK160" i="40"/>
  <c r="AG160" i="40"/>
  <c r="AK159" i="40"/>
  <c r="AG159" i="40"/>
  <c r="AK158" i="40"/>
  <c r="AG158" i="40"/>
  <c r="AK157" i="40"/>
  <c r="AG157" i="40"/>
  <c r="AK156" i="40"/>
  <c r="AG156" i="40"/>
  <c r="AK155" i="40"/>
  <c r="AG155" i="40"/>
  <c r="AK154" i="40"/>
  <c r="AG154" i="40"/>
  <c r="AK153" i="40"/>
  <c r="AG153" i="40"/>
  <c r="AK152" i="40"/>
  <c r="AG152" i="40"/>
  <c r="AK151" i="40"/>
  <c r="AG151" i="40"/>
  <c r="AK150" i="40"/>
  <c r="AG150" i="40"/>
  <c r="AK149" i="40"/>
  <c r="AG149" i="40"/>
  <c r="AK148" i="40"/>
  <c r="AG148" i="40"/>
  <c r="AK147" i="40"/>
  <c r="AG147" i="40"/>
  <c r="AK146" i="40"/>
  <c r="AG146" i="40"/>
  <c r="AK145" i="40"/>
  <c r="AG145" i="40"/>
  <c r="AK144" i="40"/>
  <c r="AG144" i="40"/>
  <c r="AK143" i="40"/>
  <c r="AG143" i="40"/>
  <c r="AK142" i="40"/>
  <c r="AG142" i="40"/>
  <c r="AK141" i="40"/>
  <c r="AG141" i="40"/>
  <c r="AK140" i="40"/>
  <c r="AG140" i="40"/>
  <c r="AK139" i="40"/>
  <c r="AG139" i="40"/>
  <c r="AK138" i="40"/>
  <c r="AG138" i="40"/>
  <c r="AK137" i="40"/>
  <c r="AG137" i="40"/>
  <c r="AK136" i="40"/>
  <c r="AG136" i="40"/>
  <c r="AK135" i="40"/>
  <c r="AG135" i="40"/>
  <c r="AK134" i="40"/>
  <c r="AG134" i="40"/>
  <c r="AK133" i="40"/>
  <c r="AG133" i="40"/>
  <c r="AK132" i="40"/>
  <c r="AG132" i="40"/>
  <c r="AK131" i="40"/>
  <c r="AG131" i="40"/>
  <c r="AK130" i="40"/>
  <c r="AG130" i="40"/>
  <c r="AK129" i="40"/>
  <c r="AG129" i="40"/>
  <c r="AK128" i="40"/>
  <c r="AG128" i="40"/>
  <c r="AK127" i="40"/>
  <c r="AG127" i="40"/>
  <c r="AK126" i="40"/>
  <c r="AG126" i="40"/>
  <c r="AK125" i="40"/>
  <c r="AG125" i="40"/>
  <c r="AK124" i="40"/>
  <c r="AG124" i="40"/>
  <c r="AK123" i="40"/>
  <c r="AG123" i="40"/>
  <c r="AK122" i="40"/>
  <c r="AG122" i="40"/>
  <c r="AK121" i="40"/>
  <c r="AG121" i="40"/>
  <c r="AK120" i="40"/>
  <c r="AG120" i="40"/>
  <c r="AK119" i="40"/>
  <c r="AG119" i="40"/>
  <c r="AK118" i="40"/>
  <c r="AG118" i="40"/>
  <c r="AK117" i="40"/>
  <c r="AG117" i="40"/>
  <c r="AK116" i="40"/>
  <c r="AG116" i="40"/>
  <c r="AK115" i="40"/>
  <c r="AG115" i="40"/>
  <c r="AK114" i="40"/>
  <c r="AG114" i="40"/>
  <c r="AK113" i="40"/>
  <c r="AG113" i="40"/>
  <c r="AK112" i="40"/>
  <c r="AG112" i="40"/>
  <c r="AK111" i="40"/>
  <c r="AG111" i="40"/>
  <c r="AK110" i="40"/>
  <c r="AG110" i="40"/>
  <c r="AK109" i="40"/>
  <c r="AG109" i="40"/>
  <c r="AK108" i="40"/>
  <c r="AG108" i="40"/>
  <c r="AK107" i="40"/>
  <c r="AG107" i="40"/>
  <c r="AK106" i="40"/>
  <c r="AG106" i="40"/>
  <c r="AK105" i="40"/>
  <c r="AG105" i="40"/>
  <c r="AK104" i="40"/>
  <c r="AG104" i="40"/>
  <c r="AK103" i="40"/>
  <c r="AG103" i="40"/>
  <c r="AK102" i="40"/>
  <c r="AG102" i="40"/>
  <c r="AK101" i="40"/>
  <c r="AG101" i="40"/>
  <c r="AK100" i="40"/>
  <c r="AG100" i="40"/>
  <c r="AK99" i="40"/>
  <c r="AG99" i="40"/>
  <c r="AK98" i="40"/>
  <c r="AG98" i="40"/>
  <c r="AK97" i="40"/>
  <c r="AG97" i="40"/>
  <c r="AK96" i="40"/>
  <c r="AG96" i="40"/>
  <c r="AK95" i="40"/>
  <c r="AG95" i="40"/>
  <c r="AK94" i="40"/>
  <c r="AG94" i="40"/>
  <c r="AK93" i="40"/>
  <c r="AG93" i="40"/>
  <c r="AK92" i="40"/>
  <c r="AG92" i="40"/>
  <c r="AK91" i="40"/>
  <c r="AG91" i="40"/>
  <c r="AK90" i="40"/>
  <c r="AG90" i="40"/>
  <c r="AK89" i="40"/>
  <c r="AG89" i="40"/>
  <c r="AK88" i="40"/>
  <c r="AG88" i="40"/>
  <c r="AK87" i="40"/>
  <c r="AG87" i="40"/>
  <c r="AK86" i="40"/>
  <c r="AG86" i="40"/>
  <c r="AK85" i="40"/>
  <c r="AG85" i="40"/>
  <c r="AK84" i="40"/>
  <c r="AG84" i="40"/>
  <c r="AK83" i="40"/>
  <c r="AG83" i="40"/>
  <c r="AK82" i="40"/>
  <c r="AG82" i="40"/>
  <c r="AK81" i="40"/>
  <c r="AG81" i="40"/>
  <c r="AK80" i="40"/>
  <c r="AG80" i="40"/>
  <c r="AK79" i="40"/>
  <c r="AG79" i="40"/>
  <c r="AK78" i="40"/>
  <c r="AG78" i="40"/>
  <c r="AK77" i="40"/>
  <c r="AG77" i="40"/>
  <c r="AK76" i="40"/>
  <c r="AG76" i="40"/>
  <c r="AK75" i="40"/>
  <c r="AG75" i="40"/>
  <c r="AK74" i="40"/>
  <c r="AG74" i="40"/>
  <c r="AK73" i="40"/>
  <c r="AG73" i="40"/>
  <c r="AK72" i="40"/>
  <c r="AG72" i="40"/>
  <c r="AK71" i="40"/>
  <c r="AG71" i="40"/>
  <c r="AK70" i="40"/>
  <c r="AG70" i="40"/>
  <c r="AK69" i="40"/>
  <c r="AG69" i="40"/>
  <c r="AK68" i="40"/>
  <c r="AG68" i="40"/>
  <c r="AK67" i="40"/>
  <c r="AG67" i="40"/>
  <c r="AK66" i="40"/>
  <c r="AG66" i="40"/>
  <c r="AK65" i="40"/>
  <c r="AG65" i="40"/>
  <c r="AK64" i="40"/>
  <c r="AG64" i="40"/>
  <c r="AK63" i="40"/>
  <c r="AG63" i="40"/>
  <c r="AK62" i="40"/>
  <c r="AG62" i="40"/>
  <c r="AK61" i="40"/>
  <c r="AG61" i="40"/>
  <c r="AK60" i="40"/>
  <c r="AG60" i="40"/>
  <c r="AK59" i="40"/>
  <c r="AG59" i="40"/>
  <c r="AK58" i="40"/>
  <c r="AG58" i="40"/>
  <c r="AK57" i="40"/>
  <c r="AG57" i="40"/>
  <c r="AK56" i="40"/>
  <c r="AG56" i="40"/>
  <c r="AK55" i="40"/>
  <c r="AG55" i="40"/>
  <c r="AK54" i="40"/>
  <c r="AG54" i="40"/>
  <c r="AK53" i="40"/>
  <c r="AG53" i="40"/>
  <c r="AK52" i="40"/>
  <c r="AG52" i="40"/>
  <c r="AK51" i="40"/>
  <c r="AG51" i="40"/>
  <c r="AK50" i="40"/>
  <c r="AG50" i="40"/>
  <c r="AK49" i="40"/>
  <c r="AG49" i="40"/>
  <c r="AK48" i="40"/>
  <c r="AG48" i="40"/>
  <c r="AK47" i="40"/>
  <c r="AG47" i="40"/>
  <c r="AK46" i="40"/>
  <c r="AG46" i="40"/>
  <c r="AK45" i="40"/>
  <c r="AG45" i="40"/>
  <c r="AK44" i="40"/>
  <c r="AG44" i="40"/>
  <c r="AK43" i="40"/>
  <c r="AG43" i="40"/>
  <c r="AK42" i="40"/>
  <c r="AG42" i="40"/>
  <c r="AK41" i="40"/>
  <c r="AG41" i="40"/>
  <c r="AK40" i="40"/>
  <c r="AG40" i="40"/>
  <c r="AK39" i="40"/>
  <c r="AG39" i="40"/>
  <c r="AK38" i="40"/>
  <c r="AG38" i="40"/>
  <c r="AK37" i="40"/>
  <c r="AG37" i="40"/>
  <c r="AK36" i="40"/>
  <c r="AG36" i="40"/>
  <c r="AK35" i="40"/>
  <c r="AG35" i="40"/>
  <c r="AK34" i="40"/>
  <c r="AG34" i="40"/>
  <c r="AK33" i="40"/>
  <c r="AG33" i="40"/>
  <c r="AK32" i="40"/>
  <c r="AG32" i="40"/>
  <c r="AK31" i="40"/>
  <c r="AG31" i="40"/>
  <c r="AK30" i="40"/>
  <c r="AG30" i="40"/>
  <c r="AK29" i="40"/>
  <c r="AG29" i="40"/>
  <c r="AK28" i="40"/>
  <c r="AG28" i="40"/>
  <c r="AK27" i="40"/>
  <c r="AG27" i="40"/>
  <c r="AK26" i="40"/>
  <c r="AG26" i="40"/>
  <c r="AK25" i="40"/>
  <c r="AG25" i="40"/>
  <c r="AK24" i="40"/>
  <c r="AG24" i="40"/>
  <c r="AK23" i="40"/>
  <c r="AG23" i="40"/>
  <c r="AK22" i="40"/>
  <c r="AG22" i="40"/>
  <c r="AK21" i="40"/>
  <c r="AG21" i="40"/>
  <c r="AK20" i="40"/>
  <c r="AG20" i="40"/>
  <c r="AK19" i="40"/>
  <c r="AG19" i="40"/>
  <c r="AK18" i="40"/>
  <c r="AG18" i="40"/>
  <c r="AK17" i="40"/>
  <c r="AG17" i="40"/>
  <c r="AK16" i="40"/>
  <c r="AG16" i="40"/>
  <c r="AK15" i="40"/>
  <c r="AG15" i="40"/>
  <c r="AK14" i="40"/>
  <c r="AG14" i="40"/>
  <c r="AK13" i="40"/>
  <c r="AG13" i="40"/>
  <c r="AK12" i="40"/>
  <c r="AG12" i="40"/>
  <c r="AK11" i="40"/>
  <c r="AG11" i="40"/>
  <c r="AK10" i="40"/>
  <c r="AG10" i="40"/>
  <c r="AK9" i="40"/>
  <c r="AG9" i="40"/>
  <c r="AK8" i="40"/>
  <c r="AG8" i="40"/>
  <c r="AK7" i="40"/>
  <c r="AG7" i="40"/>
  <c r="AK6" i="40"/>
  <c r="AG6" i="40"/>
  <c r="F168" i="38" l="1"/>
  <c r="F65" i="38" l="1"/>
  <c r="F64" i="38"/>
  <c r="D66" i="38" l="1"/>
  <c r="E66" i="38"/>
  <c r="F66" i="38" l="1"/>
  <c r="W305" i="40" l="1"/>
  <c r="W304" i="40"/>
  <c r="W303" i="40"/>
  <c r="W302" i="40"/>
  <c r="W301" i="40"/>
  <c r="W300" i="40"/>
  <c r="W299" i="40"/>
  <c r="W298" i="40"/>
  <c r="W297" i="40"/>
  <c r="W296" i="40"/>
  <c r="W295" i="40"/>
  <c r="W294" i="40"/>
  <c r="W293" i="40"/>
  <c r="W292" i="40"/>
  <c r="W291" i="40"/>
  <c r="W290" i="40"/>
  <c r="W289" i="40"/>
  <c r="W288" i="40"/>
  <c r="W287" i="40"/>
  <c r="W286" i="40"/>
  <c r="W285" i="40"/>
  <c r="W284" i="40"/>
  <c r="W283" i="40"/>
  <c r="W282" i="40"/>
  <c r="W281" i="40"/>
  <c r="W280" i="40"/>
  <c r="W279" i="40"/>
  <c r="W278" i="40"/>
  <c r="W277" i="40"/>
  <c r="W276" i="40"/>
  <c r="W275" i="40"/>
  <c r="W274" i="40"/>
  <c r="W273" i="40"/>
  <c r="W272" i="40"/>
  <c r="W271" i="40"/>
  <c r="W270" i="40"/>
  <c r="W269" i="40"/>
  <c r="W268" i="40"/>
  <c r="W267" i="40"/>
  <c r="W266" i="40"/>
  <c r="W265" i="40"/>
  <c r="W264" i="40"/>
  <c r="W263" i="40"/>
  <c r="W262" i="40"/>
  <c r="W261" i="40"/>
  <c r="W260" i="40"/>
  <c r="W259" i="40"/>
  <c r="W258" i="40"/>
  <c r="W257" i="40"/>
  <c r="W256" i="40"/>
  <c r="W255" i="40"/>
  <c r="W254" i="40"/>
  <c r="W253" i="40"/>
  <c r="W252" i="40"/>
  <c r="W251" i="40"/>
  <c r="W250" i="40"/>
  <c r="W249" i="40"/>
  <c r="W248" i="40"/>
  <c r="W247" i="40"/>
  <c r="W246" i="40"/>
  <c r="W245" i="40"/>
  <c r="W244" i="40"/>
  <c r="W243" i="40"/>
  <c r="W242" i="40"/>
  <c r="W241" i="40"/>
  <c r="W240" i="40"/>
  <c r="W239" i="40"/>
  <c r="W238" i="40"/>
  <c r="W237" i="40"/>
  <c r="W236" i="40"/>
  <c r="W235" i="40"/>
  <c r="W234" i="40"/>
  <c r="W233" i="40"/>
  <c r="W232" i="40"/>
  <c r="W231" i="40"/>
  <c r="W230" i="40"/>
  <c r="W229" i="40"/>
  <c r="W228" i="40"/>
  <c r="W227" i="40"/>
  <c r="W226" i="40"/>
  <c r="W225" i="40"/>
  <c r="W224" i="40"/>
  <c r="W223" i="40"/>
  <c r="W222" i="40"/>
  <c r="W221" i="40"/>
  <c r="W220" i="40"/>
  <c r="W219" i="40"/>
  <c r="W218" i="40"/>
  <c r="W217" i="40"/>
  <c r="W216" i="40"/>
  <c r="W215" i="40"/>
  <c r="W214" i="40"/>
  <c r="W213" i="40"/>
  <c r="W212" i="40"/>
  <c r="W211" i="40"/>
  <c r="W210" i="40"/>
  <c r="W209" i="40"/>
  <c r="W208" i="40"/>
  <c r="W207" i="40"/>
  <c r="W206" i="40"/>
  <c r="W205" i="40"/>
  <c r="W204" i="40"/>
  <c r="W203" i="40"/>
  <c r="W202" i="40"/>
  <c r="W201" i="40"/>
  <c r="W200" i="40"/>
  <c r="W199" i="40"/>
  <c r="W198" i="40"/>
  <c r="W197" i="40"/>
  <c r="W196" i="40"/>
  <c r="W195" i="40"/>
  <c r="W194" i="40"/>
  <c r="W193" i="40"/>
  <c r="W192" i="40"/>
  <c r="W191" i="40"/>
  <c r="W190" i="40"/>
  <c r="W189" i="40"/>
  <c r="W188" i="40"/>
  <c r="W187" i="40"/>
  <c r="W186" i="40"/>
  <c r="W185" i="40"/>
  <c r="W184" i="40"/>
  <c r="W183" i="40"/>
  <c r="W182" i="40"/>
  <c r="W181" i="40"/>
  <c r="W180" i="40"/>
  <c r="W179" i="40"/>
  <c r="W178" i="40"/>
  <c r="W177" i="40"/>
  <c r="W176" i="40"/>
  <c r="W175" i="40"/>
  <c r="W174" i="40"/>
  <c r="W173" i="40"/>
  <c r="W172" i="40"/>
  <c r="W171" i="40"/>
  <c r="W170" i="40"/>
  <c r="W169" i="40"/>
  <c r="W168" i="40"/>
  <c r="W167" i="40"/>
  <c r="W166" i="40"/>
  <c r="W165" i="40"/>
  <c r="W164" i="40"/>
  <c r="W163" i="40"/>
  <c r="W162" i="40"/>
  <c r="W161" i="40"/>
  <c r="W160" i="40"/>
  <c r="W159" i="40"/>
  <c r="W158" i="40"/>
  <c r="W157" i="40"/>
  <c r="W156" i="40"/>
  <c r="W155" i="40"/>
  <c r="W154" i="40"/>
  <c r="W153" i="40"/>
  <c r="W152" i="40"/>
  <c r="W151" i="40"/>
  <c r="W150" i="40"/>
  <c r="W149" i="40"/>
  <c r="W148" i="40"/>
  <c r="W147" i="40"/>
  <c r="W146" i="40"/>
  <c r="W145" i="40"/>
  <c r="W144" i="40"/>
  <c r="W143" i="40"/>
  <c r="W142" i="40"/>
  <c r="W141" i="40"/>
  <c r="W140" i="40"/>
  <c r="W139" i="40"/>
  <c r="W138" i="40"/>
  <c r="W137" i="40"/>
  <c r="W136" i="40"/>
  <c r="W135" i="40"/>
  <c r="W134" i="40"/>
  <c r="W133" i="40"/>
  <c r="W132" i="40"/>
  <c r="W131" i="40"/>
  <c r="W130" i="40"/>
  <c r="W129" i="40"/>
  <c r="W128" i="40"/>
  <c r="W127" i="40"/>
  <c r="W126" i="40"/>
  <c r="W125" i="40"/>
  <c r="W124" i="40"/>
  <c r="W123" i="40"/>
  <c r="W122" i="40"/>
  <c r="W121" i="40"/>
  <c r="W120" i="40"/>
  <c r="W119" i="40"/>
  <c r="W118" i="40"/>
  <c r="W117" i="40"/>
  <c r="W116" i="40"/>
  <c r="W115" i="40"/>
  <c r="W114" i="40"/>
  <c r="W113" i="40"/>
  <c r="W112" i="40"/>
  <c r="W111" i="40"/>
  <c r="W110" i="40"/>
  <c r="W109" i="40"/>
  <c r="W108" i="40"/>
  <c r="W107" i="40"/>
  <c r="W106" i="40"/>
  <c r="W105" i="40"/>
  <c r="W104" i="40"/>
  <c r="W103" i="40"/>
  <c r="W102" i="40"/>
  <c r="W101" i="40"/>
  <c r="W100" i="40"/>
  <c r="W99" i="40"/>
  <c r="W98" i="40"/>
  <c r="W97" i="40"/>
  <c r="W96" i="40"/>
  <c r="W95" i="40"/>
  <c r="W94" i="40"/>
  <c r="W93" i="40"/>
  <c r="W92" i="40"/>
  <c r="W91" i="40"/>
  <c r="W90" i="40"/>
  <c r="W89" i="40"/>
  <c r="W88" i="40"/>
  <c r="W87" i="40"/>
  <c r="W86" i="40"/>
  <c r="W85" i="40"/>
  <c r="W84" i="40"/>
  <c r="W83" i="40"/>
  <c r="W82" i="40"/>
  <c r="W81" i="40"/>
  <c r="W80" i="40"/>
  <c r="W79" i="40"/>
  <c r="W78" i="40"/>
  <c r="W77" i="40"/>
  <c r="W76" i="40"/>
  <c r="W75" i="40"/>
  <c r="W74" i="40"/>
  <c r="W73" i="40"/>
  <c r="W72" i="40"/>
  <c r="W71" i="40"/>
  <c r="W70" i="40"/>
  <c r="W69" i="40"/>
  <c r="W68" i="40"/>
  <c r="W67" i="40"/>
  <c r="W66" i="40"/>
  <c r="W65" i="40"/>
  <c r="W64" i="40"/>
  <c r="W63" i="40"/>
  <c r="W62" i="40"/>
  <c r="W61" i="40"/>
  <c r="W60" i="40"/>
  <c r="W59" i="40"/>
  <c r="W58" i="40"/>
  <c r="W57" i="40"/>
  <c r="W56" i="40"/>
  <c r="W55" i="40"/>
  <c r="W54" i="40"/>
  <c r="W53" i="40"/>
  <c r="W52" i="40"/>
  <c r="W51" i="40"/>
  <c r="W50" i="40"/>
  <c r="W49" i="40"/>
  <c r="W48" i="40"/>
  <c r="W47" i="40"/>
  <c r="W46" i="40"/>
  <c r="W45" i="40"/>
  <c r="W44" i="40"/>
  <c r="W43" i="40"/>
  <c r="W42" i="40"/>
  <c r="W41" i="40"/>
  <c r="W40" i="40"/>
  <c r="W39" i="40"/>
  <c r="W38" i="40"/>
  <c r="W37" i="40"/>
  <c r="W36" i="40"/>
  <c r="W35" i="40"/>
  <c r="W34" i="40"/>
  <c r="W33" i="40"/>
  <c r="W32" i="40"/>
  <c r="W31" i="40"/>
  <c r="W30" i="40"/>
  <c r="W29" i="40"/>
  <c r="W28" i="40"/>
  <c r="W27" i="40"/>
  <c r="W26" i="40"/>
  <c r="W25" i="40"/>
  <c r="W24" i="40"/>
  <c r="W23" i="40"/>
  <c r="W22" i="40"/>
  <c r="W21" i="40"/>
  <c r="W20" i="40"/>
  <c r="W19" i="40"/>
  <c r="W18" i="40"/>
  <c r="W17" i="40"/>
  <c r="W16" i="40"/>
  <c r="W15" i="40"/>
  <c r="W14" i="40"/>
  <c r="W13" i="40"/>
  <c r="W12" i="40"/>
  <c r="W11" i="40"/>
  <c r="W10" i="40"/>
  <c r="W9" i="40"/>
  <c r="W8" i="40"/>
  <c r="W7" i="40"/>
  <c r="W6" i="40"/>
  <c r="T305" i="40"/>
  <c r="T304" i="40"/>
  <c r="T303" i="40"/>
  <c r="T302" i="40"/>
  <c r="T301" i="40"/>
  <c r="T300" i="40"/>
  <c r="T299" i="40"/>
  <c r="T298" i="40"/>
  <c r="T297" i="40"/>
  <c r="T296" i="40"/>
  <c r="T295" i="40"/>
  <c r="T294" i="40"/>
  <c r="T293" i="40"/>
  <c r="T292" i="40"/>
  <c r="T291" i="40"/>
  <c r="T290" i="40"/>
  <c r="T289" i="40"/>
  <c r="T288" i="40"/>
  <c r="T287" i="40"/>
  <c r="T286" i="40"/>
  <c r="T285" i="40"/>
  <c r="T284" i="40"/>
  <c r="T283" i="40"/>
  <c r="T282" i="40"/>
  <c r="T281" i="40"/>
  <c r="T280" i="40"/>
  <c r="T279" i="40"/>
  <c r="T278" i="40"/>
  <c r="T277" i="40"/>
  <c r="T276" i="40"/>
  <c r="T275" i="40"/>
  <c r="T274" i="40"/>
  <c r="T273" i="40"/>
  <c r="T272" i="40"/>
  <c r="T271" i="40"/>
  <c r="T270" i="40"/>
  <c r="T269" i="40"/>
  <c r="T268" i="40"/>
  <c r="T267" i="40"/>
  <c r="T266" i="40"/>
  <c r="T265" i="40"/>
  <c r="T264" i="40"/>
  <c r="T263" i="40"/>
  <c r="T262" i="40"/>
  <c r="T261" i="40"/>
  <c r="T260" i="40"/>
  <c r="T259" i="40"/>
  <c r="T258" i="40"/>
  <c r="T257" i="40"/>
  <c r="T256" i="40"/>
  <c r="T255" i="40"/>
  <c r="T254" i="40"/>
  <c r="T253" i="40"/>
  <c r="T252" i="40"/>
  <c r="T251" i="40"/>
  <c r="T250" i="40"/>
  <c r="T249" i="40"/>
  <c r="T248" i="40"/>
  <c r="T247" i="40"/>
  <c r="T246" i="40"/>
  <c r="T245" i="40"/>
  <c r="T244" i="40"/>
  <c r="T243" i="40"/>
  <c r="T242" i="40"/>
  <c r="T241" i="40"/>
  <c r="T240" i="40"/>
  <c r="T239" i="40"/>
  <c r="T238" i="40"/>
  <c r="T237" i="40"/>
  <c r="T236" i="40"/>
  <c r="T235" i="40"/>
  <c r="T234" i="40"/>
  <c r="T233" i="40"/>
  <c r="T232" i="40"/>
  <c r="T231" i="40"/>
  <c r="T230" i="40"/>
  <c r="T229" i="40"/>
  <c r="T228" i="40"/>
  <c r="T227" i="40"/>
  <c r="T226" i="40"/>
  <c r="T225" i="40"/>
  <c r="T224" i="40"/>
  <c r="T223" i="40"/>
  <c r="T222" i="40"/>
  <c r="T221" i="40"/>
  <c r="T220" i="40"/>
  <c r="T219" i="40"/>
  <c r="T218" i="40"/>
  <c r="T217" i="40"/>
  <c r="T216" i="40"/>
  <c r="T215" i="40"/>
  <c r="T214" i="40"/>
  <c r="T213" i="40"/>
  <c r="T212" i="40"/>
  <c r="T211" i="40"/>
  <c r="T210" i="40"/>
  <c r="T209" i="40"/>
  <c r="T208" i="40"/>
  <c r="T207" i="40"/>
  <c r="T206" i="40"/>
  <c r="T205" i="40"/>
  <c r="T204" i="40"/>
  <c r="T203" i="40"/>
  <c r="T202" i="40"/>
  <c r="T201" i="40"/>
  <c r="T200" i="40"/>
  <c r="T199" i="40"/>
  <c r="T198" i="40"/>
  <c r="T197" i="40"/>
  <c r="T196" i="40"/>
  <c r="T195" i="40"/>
  <c r="T194" i="40"/>
  <c r="T193" i="40"/>
  <c r="T192" i="40"/>
  <c r="T191" i="40"/>
  <c r="T190" i="40"/>
  <c r="T189" i="40"/>
  <c r="T188" i="40"/>
  <c r="T187" i="40"/>
  <c r="T186" i="40"/>
  <c r="T185" i="40"/>
  <c r="T184" i="40"/>
  <c r="T183" i="40"/>
  <c r="T182" i="40"/>
  <c r="T181" i="40"/>
  <c r="T180" i="40"/>
  <c r="T179" i="40"/>
  <c r="T178" i="40"/>
  <c r="T177" i="40"/>
  <c r="T176" i="40"/>
  <c r="T175" i="40"/>
  <c r="T174" i="40"/>
  <c r="T173" i="40"/>
  <c r="T172" i="40"/>
  <c r="T171" i="40"/>
  <c r="T170" i="40"/>
  <c r="T169" i="40"/>
  <c r="T168" i="40"/>
  <c r="T167" i="40"/>
  <c r="T166" i="40"/>
  <c r="T165" i="40"/>
  <c r="T164" i="40"/>
  <c r="T163" i="40"/>
  <c r="T162" i="40"/>
  <c r="T161" i="40"/>
  <c r="T160" i="40"/>
  <c r="T159" i="40"/>
  <c r="T158" i="40"/>
  <c r="T157" i="40"/>
  <c r="T156" i="40"/>
  <c r="T155" i="40"/>
  <c r="T154" i="40"/>
  <c r="T153" i="40"/>
  <c r="T152" i="40"/>
  <c r="T151" i="40"/>
  <c r="T150" i="40"/>
  <c r="T149" i="40"/>
  <c r="T148" i="40"/>
  <c r="T147" i="40"/>
  <c r="T146" i="40"/>
  <c r="T145" i="40"/>
  <c r="T144" i="40"/>
  <c r="T143" i="40"/>
  <c r="T142" i="40"/>
  <c r="T141" i="40"/>
  <c r="T140" i="40"/>
  <c r="T139" i="40"/>
  <c r="T138" i="40"/>
  <c r="T137" i="40"/>
  <c r="T136" i="40"/>
  <c r="T135" i="40"/>
  <c r="T134" i="40"/>
  <c r="T133" i="40"/>
  <c r="T132" i="40"/>
  <c r="T131" i="40"/>
  <c r="T130" i="40"/>
  <c r="T129" i="40"/>
  <c r="T128" i="40"/>
  <c r="T127" i="40"/>
  <c r="T126" i="40"/>
  <c r="T125" i="40"/>
  <c r="T124" i="40"/>
  <c r="T123" i="40"/>
  <c r="T122" i="40"/>
  <c r="T121" i="40"/>
  <c r="T120" i="40"/>
  <c r="T119" i="40"/>
  <c r="T118" i="40"/>
  <c r="T117" i="40"/>
  <c r="T116" i="40"/>
  <c r="T115" i="40"/>
  <c r="T114" i="40"/>
  <c r="T113" i="40"/>
  <c r="T112" i="40"/>
  <c r="T111" i="40"/>
  <c r="T110" i="40"/>
  <c r="T109" i="40"/>
  <c r="T108" i="40"/>
  <c r="T107" i="40"/>
  <c r="T106" i="40"/>
  <c r="T105" i="40"/>
  <c r="T104" i="40"/>
  <c r="T103" i="40"/>
  <c r="T102" i="40"/>
  <c r="T101" i="40"/>
  <c r="T100" i="40"/>
  <c r="T99" i="40"/>
  <c r="T98" i="40"/>
  <c r="T97" i="40"/>
  <c r="T96" i="40"/>
  <c r="T95" i="40"/>
  <c r="T94" i="40"/>
  <c r="T93" i="40"/>
  <c r="T92" i="40"/>
  <c r="T91" i="40"/>
  <c r="T90" i="40"/>
  <c r="T89" i="40"/>
  <c r="T88" i="40"/>
  <c r="T87" i="40"/>
  <c r="T86" i="40"/>
  <c r="T85" i="40"/>
  <c r="T84" i="40"/>
  <c r="T83" i="40"/>
  <c r="T82" i="40"/>
  <c r="T81" i="40"/>
  <c r="T80" i="40"/>
  <c r="T79" i="40"/>
  <c r="T78" i="40"/>
  <c r="T77" i="40"/>
  <c r="T76" i="40"/>
  <c r="T75" i="40"/>
  <c r="T74" i="40"/>
  <c r="T73" i="40"/>
  <c r="T72" i="40"/>
  <c r="T71" i="40"/>
  <c r="T70" i="40"/>
  <c r="T69" i="40"/>
  <c r="T68" i="40"/>
  <c r="T67" i="40"/>
  <c r="T66" i="40"/>
  <c r="T65" i="40"/>
  <c r="T64" i="40"/>
  <c r="T63" i="40"/>
  <c r="T62" i="40"/>
  <c r="T61" i="40"/>
  <c r="T60" i="40"/>
  <c r="T59" i="40"/>
  <c r="T58" i="40"/>
  <c r="T57" i="40"/>
  <c r="T56" i="40"/>
  <c r="T55" i="40"/>
  <c r="T54" i="40"/>
  <c r="T53" i="40"/>
  <c r="T52" i="40"/>
  <c r="T51" i="40"/>
  <c r="T50" i="40"/>
  <c r="T49" i="40"/>
  <c r="T48" i="40"/>
  <c r="T47" i="40"/>
  <c r="T46" i="40"/>
  <c r="T45" i="40"/>
  <c r="T44" i="40"/>
  <c r="T43" i="40"/>
  <c r="T42" i="40"/>
  <c r="T41" i="40"/>
  <c r="T40" i="40"/>
  <c r="T39" i="40"/>
  <c r="T38" i="40"/>
  <c r="T37" i="40"/>
  <c r="T36" i="40"/>
  <c r="T35" i="40"/>
  <c r="T34" i="40"/>
  <c r="T33" i="40"/>
  <c r="T32" i="40"/>
  <c r="T31" i="40"/>
  <c r="T30" i="40"/>
  <c r="T29" i="40"/>
  <c r="T28" i="40"/>
  <c r="T27" i="40"/>
  <c r="T26" i="40"/>
  <c r="T25" i="40"/>
  <c r="T24" i="40"/>
  <c r="T23" i="40"/>
  <c r="T22" i="40"/>
  <c r="T21" i="40"/>
  <c r="T20" i="40"/>
  <c r="T19" i="40"/>
  <c r="T18" i="40"/>
  <c r="T17" i="40"/>
  <c r="T16" i="40"/>
  <c r="T15" i="40"/>
  <c r="T14" i="40"/>
  <c r="T13" i="40"/>
  <c r="T12" i="40"/>
  <c r="T11" i="40"/>
  <c r="T10" i="40"/>
  <c r="T9" i="40"/>
  <c r="T8" i="40"/>
  <c r="T7" i="40"/>
  <c r="T6" i="40"/>
  <c r="Q305" i="40"/>
  <c r="Q304" i="40"/>
  <c r="Q303" i="40"/>
  <c r="Q302" i="40"/>
  <c r="Q301" i="40"/>
  <c r="Q300" i="40"/>
  <c r="Q299" i="40"/>
  <c r="Q298" i="40"/>
  <c r="Q297" i="40"/>
  <c r="Q296" i="40"/>
  <c r="Q295" i="40"/>
  <c r="Q294" i="40"/>
  <c r="Q293" i="40"/>
  <c r="Q292" i="40"/>
  <c r="Q291" i="40"/>
  <c r="Q290" i="40"/>
  <c r="Q289" i="40"/>
  <c r="Q288" i="40"/>
  <c r="Q287" i="40"/>
  <c r="Q286" i="40"/>
  <c r="Q285" i="40"/>
  <c r="Q284" i="40"/>
  <c r="Q283" i="40"/>
  <c r="Q282" i="40"/>
  <c r="Q281" i="40"/>
  <c r="Q280" i="40"/>
  <c r="Q279" i="40"/>
  <c r="Q278" i="40"/>
  <c r="Q277" i="40"/>
  <c r="Q276" i="40"/>
  <c r="Q275" i="40"/>
  <c r="Q274" i="40"/>
  <c r="Q273" i="40"/>
  <c r="Q272" i="40"/>
  <c r="Q271" i="40"/>
  <c r="Q270" i="40"/>
  <c r="Q269" i="40"/>
  <c r="Q268" i="40"/>
  <c r="Q267" i="40"/>
  <c r="Q266" i="40"/>
  <c r="Q265" i="40"/>
  <c r="Q264" i="40"/>
  <c r="Q263" i="40"/>
  <c r="Q262" i="40"/>
  <c r="Q261" i="40"/>
  <c r="Q260" i="40"/>
  <c r="Q259" i="40"/>
  <c r="Q258" i="40"/>
  <c r="Q257" i="40"/>
  <c r="Q256" i="40"/>
  <c r="Q255" i="40"/>
  <c r="Q254" i="40"/>
  <c r="Q253" i="40"/>
  <c r="Q252" i="40"/>
  <c r="Q251" i="40"/>
  <c r="Q250" i="40"/>
  <c r="Q249" i="40"/>
  <c r="Q248" i="40"/>
  <c r="Q247" i="40"/>
  <c r="Q246" i="40"/>
  <c r="Q245" i="40"/>
  <c r="Q244" i="40"/>
  <c r="Q243" i="40"/>
  <c r="Q242" i="40"/>
  <c r="Q241" i="40"/>
  <c r="Q240" i="40"/>
  <c r="Q239" i="40"/>
  <c r="Q238" i="40"/>
  <c r="Q237" i="40"/>
  <c r="Q236" i="40"/>
  <c r="Q235" i="40"/>
  <c r="Q234" i="40"/>
  <c r="Q233" i="40"/>
  <c r="Q232" i="40"/>
  <c r="Q231" i="40"/>
  <c r="Q230" i="40"/>
  <c r="Q229" i="40"/>
  <c r="Q228" i="40"/>
  <c r="Q227" i="40"/>
  <c r="Q226" i="40"/>
  <c r="Q225" i="40"/>
  <c r="Q224" i="40"/>
  <c r="Q223" i="40"/>
  <c r="Q222" i="40"/>
  <c r="Q221" i="40"/>
  <c r="Q220" i="40"/>
  <c r="Q219" i="40"/>
  <c r="Q218" i="40"/>
  <c r="Q217" i="40"/>
  <c r="Q216" i="40"/>
  <c r="Q215" i="40"/>
  <c r="Q214" i="40"/>
  <c r="Q213" i="40"/>
  <c r="Q212" i="40"/>
  <c r="Q211" i="40"/>
  <c r="Q210" i="40"/>
  <c r="Q209" i="40"/>
  <c r="Q208" i="40"/>
  <c r="Q207" i="40"/>
  <c r="Q206" i="40"/>
  <c r="Q205" i="40"/>
  <c r="Q204" i="40"/>
  <c r="Q203" i="40"/>
  <c r="Q202" i="40"/>
  <c r="Q201" i="40"/>
  <c r="Q200" i="40"/>
  <c r="Q199" i="40"/>
  <c r="Q198" i="40"/>
  <c r="Q197" i="40"/>
  <c r="Q196" i="40"/>
  <c r="Q195" i="40"/>
  <c r="Q194" i="40"/>
  <c r="Q193" i="40"/>
  <c r="Q192" i="40"/>
  <c r="Q191" i="40"/>
  <c r="Q190" i="40"/>
  <c r="Q189" i="40"/>
  <c r="Q188" i="40"/>
  <c r="Q187" i="40"/>
  <c r="Q186" i="40"/>
  <c r="Q185" i="40"/>
  <c r="Q184" i="40"/>
  <c r="Q183" i="40"/>
  <c r="Q182" i="40"/>
  <c r="Q181" i="40"/>
  <c r="Q180" i="40"/>
  <c r="Q179" i="40"/>
  <c r="Q178" i="40"/>
  <c r="Q177" i="40"/>
  <c r="Q176" i="40"/>
  <c r="Q175" i="40"/>
  <c r="Q174" i="40"/>
  <c r="Q173" i="40"/>
  <c r="Q172" i="40"/>
  <c r="Q171" i="40"/>
  <c r="Q170" i="40"/>
  <c r="Q169" i="40"/>
  <c r="Q168" i="40"/>
  <c r="Q167" i="40"/>
  <c r="Q166" i="40"/>
  <c r="Q165" i="40"/>
  <c r="Q164" i="40"/>
  <c r="Q163" i="40"/>
  <c r="Q162" i="40"/>
  <c r="Q161" i="40"/>
  <c r="Q160" i="40"/>
  <c r="Q159" i="40"/>
  <c r="Q158" i="40"/>
  <c r="Q157" i="40"/>
  <c r="Q156" i="40"/>
  <c r="Q155" i="40"/>
  <c r="Q154" i="40"/>
  <c r="Q153" i="40"/>
  <c r="Q152" i="40"/>
  <c r="Q151" i="40"/>
  <c r="Q150" i="40"/>
  <c r="Q149" i="40"/>
  <c r="Q148" i="40"/>
  <c r="Q147" i="40"/>
  <c r="Q146" i="40"/>
  <c r="Q145" i="40"/>
  <c r="Q144" i="40"/>
  <c r="Q143" i="40"/>
  <c r="Q142" i="40"/>
  <c r="Q141" i="40"/>
  <c r="Q140" i="40"/>
  <c r="Q139" i="40"/>
  <c r="Q138" i="40"/>
  <c r="Q137" i="40"/>
  <c r="Q136" i="40"/>
  <c r="Q135" i="40"/>
  <c r="Q134" i="40"/>
  <c r="Q133" i="40"/>
  <c r="Q132" i="40"/>
  <c r="Q131" i="40"/>
  <c r="Q130" i="40"/>
  <c r="Q129" i="40"/>
  <c r="Q128" i="40"/>
  <c r="Q127" i="40"/>
  <c r="Q126" i="40"/>
  <c r="Q125" i="40"/>
  <c r="Q124" i="40"/>
  <c r="Q123" i="40"/>
  <c r="Q122" i="40"/>
  <c r="Q121" i="40"/>
  <c r="Q120" i="40"/>
  <c r="Q119" i="40"/>
  <c r="Q118" i="40"/>
  <c r="Q117" i="40"/>
  <c r="Q116" i="40"/>
  <c r="Q115" i="40"/>
  <c r="Q114" i="40"/>
  <c r="Q113" i="40"/>
  <c r="Q112" i="40"/>
  <c r="Q111" i="40"/>
  <c r="Q110" i="40"/>
  <c r="Q109" i="40"/>
  <c r="Q108" i="40"/>
  <c r="Q107" i="40"/>
  <c r="Q106" i="40"/>
  <c r="Q105" i="40"/>
  <c r="Q104" i="40"/>
  <c r="Q103" i="40"/>
  <c r="Q102" i="40"/>
  <c r="Q101" i="40"/>
  <c r="Q100" i="40"/>
  <c r="Q99" i="40"/>
  <c r="Q98" i="40"/>
  <c r="Q97" i="40"/>
  <c r="Q96" i="40"/>
  <c r="Q95" i="40"/>
  <c r="Q94" i="40"/>
  <c r="Q93" i="40"/>
  <c r="Q92" i="40"/>
  <c r="Q91" i="40"/>
  <c r="Q90" i="40"/>
  <c r="Q89" i="40"/>
  <c r="Q88" i="40"/>
  <c r="Q87" i="40"/>
  <c r="Q86" i="40"/>
  <c r="Q85" i="40"/>
  <c r="Q84" i="40"/>
  <c r="Q83" i="40"/>
  <c r="Q82" i="40"/>
  <c r="Q81" i="40"/>
  <c r="Q80" i="40"/>
  <c r="Q79" i="40"/>
  <c r="Q78" i="40"/>
  <c r="Q77" i="40"/>
  <c r="Q76" i="40"/>
  <c r="Q75" i="40"/>
  <c r="Q74" i="40"/>
  <c r="Q73" i="40"/>
  <c r="Q72" i="40"/>
  <c r="Q71" i="40"/>
  <c r="Q70" i="40"/>
  <c r="Q69" i="40"/>
  <c r="Q68" i="40"/>
  <c r="Q67" i="40"/>
  <c r="Q66" i="40"/>
  <c r="Q65" i="40"/>
  <c r="Q64" i="40"/>
  <c r="Q63" i="40"/>
  <c r="Q62" i="40"/>
  <c r="Q61" i="40"/>
  <c r="Q60" i="40"/>
  <c r="Q59" i="40"/>
  <c r="Q58" i="40"/>
  <c r="Q57" i="40"/>
  <c r="Q56" i="40"/>
  <c r="Q55" i="40"/>
  <c r="Q54" i="40"/>
  <c r="Q53" i="40"/>
  <c r="Q52" i="40"/>
  <c r="Q51" i="40"/>
  <c r="Q50" i="40"/>
  <c r="Q49" i="40"/>
  <c r="Q48" i="40"/>
  <c r="Q47" i="40"/>
  <c r="Q46" i="40"/>
  <c r="Q45" i="40"/>
  <c r="Q44" i="40"/>
  <c r="Q43" i="40"/>
  <c r="Q42" i="40"/>
  <c r="Q41" i="40"/>
  <c r="Q40" i="40"/>
  <c r="Q39" i="40"/>
  <c r="Q38" i="40"/>
  <c r="Q37" i="40"/>
  <c r="Q36" i="40"/>
  <c r="Q35" i="40"/>
  <c r="Q34" i="40"/>
  <c r="Q33" i="40"/>
  <c r="Q32" i="40"/>
  <c r="Q31" i="40"/>
  <c r="Q30" i="40"/>
  <c r="Q29" i="40"/>
  <c r="Q28" i="40"/>
  <c r="Q27" i="40"/>
  <c r="Q26" i="40"/>
  <c r="Q25" i="40"/>
  <c r="Q24" i="40"/>
  <c r="Q23" i="40"/>
  <c r="Q22" i="40"/>
  <c r="Q21" i="40"/>
  <c r="Q20" i="40"/>
  <c r="Q19" i="40"/>
  <c r="Q18" i="40"/>
  <c r="Q17" i="40"/>
  <c r="Q16" i="40"/>
  <c r="Q15" i="40"/>
  <c r="Q14" i="40"/>
  <c r="Q13" i="40"/>
  <c r="Q12" i="40"/>
  <c r="Q11" i="40"/>
  <c r="Q10" i="40"/>
  <c r="Q9" i="40"/>
  <c r="Q8" i="40"/>
  <c r="Q7" i="40"/>
  <c r="Q6" i="40"/>
  <c r="N305" i="40"/>
  <c r="N304" i="40"/>
  <c r="N303" i="40"/>
  <c r="N302" i="40"/>
  <c r="N301" i="40"/>
  <c r="N300" i="40"/>
  <c r="N299" i="40"/>
  <c r="N298" i="40"/>
  <c r="N297" i="40"/>
  <c r="N296" i="40"/>
  <c r="N295" i="40"/>
  <c r="N294" i="40"/>
  <c r="N293" i="40"/>
  <c r="N292" i="40"/>
  <c r="N291" i="40"/>
  <c r="N290" i="40"/>
  <c r="N289" i="40"/>
  <c r="N288" i="40"/>
  <c r="N287" i="40"/>
  <c r="N286" i="40"/>
  <c r="N285" i="40"/>
  <c r="N284" i="40"/>
  <c r="N283" i="40"/>
  <c r="N282" i="40"/>
  <c r="N281" i="40"/>
  <c r="N280" i="40"/>
  <c r="N279" i="40"/>
  <c r="N278" i="40"/>
  <c r="N277" i="40"/>
  <c r="N276" i="40"/>
  <c r="N275" i="40"/>
  <c r="N274" i="40"/>
  <c r="N273" i="40"/>
  <c r="N272" i="40"/>
  <c r="N271" i="40"/>
  <c r="N270" i="40"/>
  <c r="N269" i="40"/>
  <c r="N268" i="40"/>
  <c r="N267" i="40"/>
  <c r="N266" i="40"/>
  <c r="N265" i="40"/>
  <c r="N264" i="40"/>
  <c r="N263" i="40"/>
  <c r="N262" i="40"/>
  <c r="N261" i="40"/>
  <c r="N260" i="40"/>
  <c r="N259" i="40"/>
  <c r="N258" i="40"/>
  <c r="N257" i="40"/>
  <c r="N256" i="40"/>
  <c r="N255" i="40"/>
  <c r="N254" i="40"/>
  <c r="N253" i="40"/>
  <c r="N252" i="40"/>
  <c r="N251" i="40"/>
  <c r="N250" i="40"/>
  <c r="N249" i="40"/>
  <c r="N248" i="40"/>
  <c r="N247" i="40"/>
  <c r="N246" i="40"/>
  <c r="N245" i="40"/>
  <c r="N244" i="40"/>
  <c r="N243" i="40"/>
  <c r="N242" i="40"/>
  <c r="N241" i="40"/>
  <c r="N240" i="40"/>
  <c r="N239" i="40"/>
  <c r="N238" i="40"/>
  <c r="N237" i="40"/>
  <c r="N236" i="40"/>
  <c r="N235" i="40"/>
  <c r="N234" i="40"/>
  <c r="N233" i="40"/>
  <c r="N232" i="40"/>
  <c r="N231" i="40"/>
  <c r="N230" i="40"/>
  <c r="N229" i="40"/>
  <c r="N228" i="40"/>
  <c r="N227" i="40"/>
  <c r="N226" i="40"/>
  <c r="N225" i="40"/>
  <c r="N224" i="40"/>
  <c r="N223" i="40"/>
  <c r="N222" i="40"/>
  <c r="N221" i="40"/>
  <c r="N220" i="40"/>
  <c r="N219" i="40"/>
  <c r="N218" i="40"/>
  <c r="N217" i="40"/>
  <c r="N216" i="40"/>
  <c r="N215" i="40"/>
  <c r="N214" i="40"/>
  <c r="N213" i="40"/>
  <c r="N212" i="40"/>
  <c r="N211" i="40"/>
  <c r="N210" i="40"/>
  <c r="N209" i="40"/>
  <c r="N208" i="40"/>
  <c r="N207" i="40"/>
  <c r="N206" i="40"/>
  <c r="N205" i="40"/>
  <c r="N204" i="40"/>
  <c r="N203" i="40"/>
  <c r="N202" i="40"/>
  <c r="N201" i="40"/>
  <c r="N200" i="40"/>
  <c r="N199" i="40"/>
  <c r="N198" i="40"/>
  <c r="N197" i="40"/>
  <c r="N196" i="40"/>
  <c r="N195" i="40"/>
  <c r="N194" i="40"/>
  <c r="N193" i="40"/>
  <c r="N192" i="40"/>
  <c r="N191" i="40"/>
  <c r="N190" i="40"/>
  <c r="N189" i="40"/>
  <c r="N188" i="40"/>
  <c r="N187" i="40"/>
  <c r="N186" i="40"/>
  <c r="N185" i="40"/>
  <c r="N184" i="40"/>
  <c r="N183" i="40"/>
  <c r="N182" i="40"/>
  <c r="N181" i="40"/>
  <c r="N180" i="40"/>
  <c r="N179" i="40"/>
  <c r="N178" i="40"/>
  <c r="N177" i="40"/>
  <c r="N176" i="40"/>
  <c r="N175" i="40"/>
  <c r="N174" i="40"/>
  <c r="N173" i="40"/>
  <c r="N172" i="40"/>
  <c r="N171" i="40"/>
  <c r="N170" i="40"/>
  <c r="N169" i="40"/>
  <c r="N168" i="40"/>
  <c r="N167" i="40"/>
  <c r="N166" i="40"/>
  <c r="N165" i="40"/>
  <c r="N164" i="40"/>
  <c r="N163" i="40"/>
  <c r="N162" i="40"/>
  <c r="N161" i="40"/>
  <c r="N160" i="40"/>
  <c r="N159" i="40"/>
  <c r="N158" i="40"/>
  <c r="N157" i="40"/>
  <c r="N156" i="40"/>
  <c r="N155" i="40"/>
  <c r="N154" i="40"/>
  <c r="N153" i="40"/>
  <c r="N152" i="40"/>
  <c r="N151" i="40"/>
  <c r="N150" i="40"/>
  <c r="N149" i="40"/>
  <c r="N148" i="40"/>
  <c r="N147" i="40"/>
  <c r="N146" i="40"/>
  <c r="N145" i="40"/>
  <c r="N144" i="40"/>
  <c r="N143" i="40"/>
  <c r="N142" i="40"/>
  <c r="N141" i="40"/>
  <c r="N140" i="40"/>
  <c r="N139" i="40"/>
  <c r="N138" i="40"/>
  <c r="N137" i="40"/>
  <c r="N136" i="40"/>
  <c r="N135" i="40"/>
  <c r="N134" i="40"/>
  <c r="N133" i="40"/>
  <c r="N132" i="40"/>
  <c r="N131" i="40"/>
  <c r="N130" i="40"/>
  <c r="N129" i="40"/>
  <c r="N128" i="40"/>
  <c r="N127" i="40"/>
  <c r="N126" i="40"/>
  <c r="N125" i="40"/>
  <c r="N124" i="40"/>
  <c r="N123" i="40"/>
  <c r="N122" i="40"/>
  <c r="N121" i="40"/>
  <c r="N120" i="40"/>
  <c r="N119" i="40"/>
  <c r="N118" i="40"/>
  <c r="N117" i="40"/>
  <c r="N116" i="40"/>
  <c r="N115" i="40"/>
  <c r="N114" i="40"/>
  <c r="N113" i="40"/>
  <c r="N112" i="40"/>
  <c r="N111" i="40"/>
  <c r="N110" i="40"/>
  <c r="N109" i="40"/>
  <c r="N108" i="40"/>
  <c r="N107" i="40"/>
  <c r="N106" i="40"/>
  <c r="N105" i="40"/>
  <c r="N104" i="40"/>
  <c r="N103" i="40"/>
  <c r="N102" i="40"/>
  <c r="N101" i="40"/>
  <c r="N100" i="40"/>
  <c r="N99" i="40"/>
  <c r="N98" i="40"/>
  <c r="N97" i="40"/>
  <c r="N96" i="40"/>
  <c r="N95" i="40"/>
  <c r="N94" i="40"/>
  <c r="N93" i="40"/>
  <c r="N92" i="40"/>
  <c r="N91" i="40"/>
  <c r="N90" i="40"/>
  <c r="N89" i="40"/>
  <c r="N88" i="40"/>
  <c r="N87" i="40"/>
  <c r="N86" i="40"/>
  <c r="N85" i="40"/>
  <c r="N84" i="40"/>
  <c r="N83" i="40"/>
  <c r="N82" i="40"/>
  <c r="N81" i="40"/>
  <c r="N80" i="40"/>
  <c r="N79" i="40"/>
  <c r="N78" i="40"/>
  <c r="N77" i="40"/>
  <c r="N76" i="40"/>
  <c r="N75" i="40"/>
  <c r="N74" i="40"/>
  <c r="N73" i="40"/>
  <c r="N72" i="40"/>
  <c r="N71" i="40"/>
  <c r="N70" i="40"/>
  <c r="N69" i="40"/>
  <c r="N68" i="40"/>
  <c r="N67" i="40"/>
  <c r="N66" i="40"/>
  <c r="N65" i="40"/>
  <c r="N64" i="40"/>
  <c r="N63" i="40"/>
  <c r="N62" i="40"/>
  <c r="N61" i="40"/>
  <c r="N60" i="40"/>
  <c r="N59" i="40"/>
  <c r="N58" i="40"/>
  <c r="N57" i="40"/>
  <c r="N56" i="40"/>
  <c r="N55" i="40"/>
  <c r="N54" i="40"/>
  <c r="N53" i="40"/>
  <c r="N52" i="40"/>
  <c r="N51" i="40"/>
  <c r="N50" i="40"/>
  <c r="N49" i="40"/>
  <c r="N48" i="40"/>
  <c r="N47" i="40"/>
  <c r="N46" i="40"/>
  <c r="N45" i="40"/>
  <c r="N44" i="40"/>
  <c r="N43" i="40"/>
  <c r="N42" i="40"/>
  <c r="N41" i="40"/>
  <c r="N40" i="40"/>
  <c r="N39" i="40"/>
  <c r="N38" i="40"/>
  <c r="N37" i="40"/>
  <c r="N36" i="40"/>
  <c r="N35" i="40"/>
  <c r="N34" i="40"/>
  <c r="N33" i="40"/>
  <c r="N32" i="40"/>
  <c r="N31" i="40"/>
  <c r="N30" i="40"/>
  <c r="N29" i="40"/>
  <c r="N28" i="40"/>
  <c r="N27" i="40"/>
  <c r="N26" i="40"/>
  <c r="N25" i="40"/>
  <c r="N24" i="40"/>
  <c r="N23" i="40"/>
  <c r="N22" i="40"/>
  <c r="N21" i="40"/>
  <c r="N20" i="40"/>
  <c r="N19" i="40"/>
  <c r="N18" i="40"/>
  <c r="N17" i="40"/>
  <c r="N16" i="40"/>
  <c r="N15" i="40"/>
  <c r="N14" i="40"/>
  <c r="N13" i="40"/>
  <c r="N12" i="40"/>
  <c r="N11" i="40"/>
  <c r="N10" i="40"/>
  <c r="N9" i="40"/>
  <c r="N8" i="40"/>
  <c r="N7" i="40"/>
  <c r="N6" i="40"/>
  <c r="K305" i="40"/>
  <c r="K304" i="40"/>
  <c r="K303" i="40"/>
  <c r="K302" i="40"/>
  <c r="K301" i="40"/>
  <c r="K300" i="40"/>
  <c r="K299" i="40"/>
  <c r="K298" i="40"/>
  <c r="K297" i="40"/>
  <c r="K296" i="40"/>
  <c r="K295" i="40"/>
  <c r="K294" i="40"/>
  <c r="K293" i="40"/>
  <c r="K292" i="40"/>
  <c r="K291" i="40"/>
  <c r="K290" i="40"/>
  <c r="K289" i="40"/>
  <c r="K288" i="40"/>
  <c r="K287" i="40"/>
  <c r="K286" i="40"/>
  <c r="K285" i="40"/>
  <c r="K284" i="40"/>
  <c r="K283" i="40"/>
  <c r="K282" i="40"/>
  <c r="K281" i="40"/>
  <c r="K280" i="40"/>
  <c r="K279" i="40"/>
  <c r="K278" i="40"/>
  <c r="K277" i="40"/>
  <c r="K276" i="40"/>
  <c r="K275" i="40"/>
  <c r="K274" i="40"/>
  <c r="K273" i="40"/>
  <c r="K272" i="40"/>
  <c r="K271" i="40"/>
  <c r="K270" i="40"/>
  <c r="K269" i="40"/>
  <c r="K268" i="40"/>
  <c r="K267" i="40"/>
  <c r="K266" i="40"/>
  <c r="K265" i="40"/>
  <c r="K264" i="40"/>
  <c r="K263" i="40"/>
  <c r="K262" i="40"/>
  <c r="K261" i="40"/>
  <c r="K260" i="40"/>
  <c r="K259" i="40"/>
  <c r="K258" i="40"/>
  <c r="K257" i="40"/>
  <c r="K256" i="40"/>
  <c r="K255" i="40"/>
  <c r="K254" i="40"/>
  <c r="K253" i="40"/>
  <c r="K252" i="40"/>
  <c r="K251" i="40"/>
  <c r="K250" i="40"/>
  <c r="K249" i="40"/>
  <c r="K248" i="40"/>
  <c r="K247" i="40"/>
  <c r="K246" i="40"/>
  <c r="K245" i="40"/>
  <c r="K244" i="40"/>
  <c r="K243" i="40"/>
  <c r="K242" i="40"/>
  <c r="K241" i="40"/>
  <c r="K240" i="40"/>
  <c r="K239" i="40"/>
  <c r="K238" i="40"/>
  <c r="K237" i="40"/>
  <c r="K236" i="40"/>
  <c r="K235" i="40"/>
  <c r="K234" i="40"/>
  <c r="K233" i="40"/>
  <c r="K232" i="40"/>
  <c r="K231" i="40"/>
  <c r="K230" i="40"/>
  <c r="K229" i="40"/>
  <c r="K228" i="40"/>
  <c r="K227" i="40"/>
  <c r="K226" i="40"/>
  <c r="K225" i="40"/>
  <c r="K224" i="40"/>
  <c r="K223" i="40"/>
  <c r="K222" i="40"/>
  <c r="K221" i="40"/>
  <c r="K220" i="40"/>
  <c r="K219" i="40"/>
  <c r="K218" i="40"/>
  <c r="K217" i="40"/>
  <c r="K216" i="40"/>
  <c r="K215" i="40"/>
  <c r="K214" i="40"/>
  <c r="K213" i="40"/>
  <c r="K212" i="40"/>
  <c r="K211" i="40"/>
  <c r="K210" i="40"/>
  <c r="K209" i="40"/>
  <c r="K208" i="40"/>
  <c r="K207" i="40"/>
  <c r="K206" i="40"/>
  <c r="K205" i="40"/>
  <c r="K204" i="40"/>
  <c r="K203" i="40"/>
  <c r="K202" i="40"/>
  <c r="K201" i="40"/>
  <c r="K200" i="40"/>
  <c r="K199" i="40"/>
  <c r="K198" i="40"/>
  <c r="K197" i="40"/>
  <c r="K196" i="40"/>
  <c r="K195" i="40"/>
  <c r="K194" i="40"/>
  <c r="K193" i="40"/>
  <c r="K192" i="40"/>
  <c r="K191" i="40"/>
  <c r="K190" i="40"/>
  <c r="K189" i="40"/>
  <c r="K188" i="40"/>
  <c r="K187" i="40"/>
  <c r="K186" i="40"/>
  <c r="K185" i="40"/>
  <c r="K184" i="40"/>
  <c r="K183" i="40"/>
  <c r="K182" i="40"/>
  <c r="K181" i="40"/>
  <c r="K180" i="40"/>
  <c r="K179" i="40"/>
  <c r="K178" i="40"/>
  <c r="K177" i="40"/>
  <c r="K176" i="40"/>
  <c r="K175" i="40"/>
  <c r="K174" i="40"/>
  <c r="K173" i="40"/>
  <c r="K172" i="40"/>
  <c r="K171" i="40"/>
  <c r="K170" i="40"/>
  <c r="K169" i="40"/>
  <c r="K168" i="40"/>
  <c r="K167" i="40"/>
  <c r="K166" i="40"/>
  <c r="K165" i="40"/>
  <c r="K164" i="40"/>
  <c r="K163" i="40"/>
  <c r="K162" i="40"/>
  <c r="K161" i="40"/>
  <c r="K160" i="40"/>
  <c r="K159" i="40"/>
  <c r="K158" i="40"/>
  <c r="K157" i="40"/>
  <c r="K156" i="40"/>
  <c r="K155" i="40"/>
  <c r="K154" i="40"/>
  <c r="K153" i="40"/>
  <c r="K152" i="40"/>
  <c r="K151" i="40"/>
  <c r="K150" i="40"/>
  <c r="K149" i="40"/>
  <c r="K148" i="40"/>
  <c r="K147" i="40"/>
  <c r="K146" i="40"/>
  <c r="K145" i="40"/>
  <c r="K144" i="40"/>
  <c r="K143" i="40"/>
  <c r="K142" i="40"/>
  <c r="K141" i="40"/>
  <c r="K140" i="40"/>
  <c r="K139" i="40"/>
  <c r="K138" i="40"/>
  <c r="K137" i="40"/>
  <c r="K136" i="40"/>
  <c r="K135" i="40"/>
  <c r="K134" i="40"/>
  <c r="K133" i="40"/>
  <c r="K132" i="40"/>
  <c r="K131" i="40"/>
  <c r="K130" i="40"/>
  <c r="K129" i="40"/>
  <c r="K128" i="40"/>
  <c r="K127" i="40"/>
  <c r="K126" i="40"/>
  <c r="K125" i="40"/>
  <c r="K124" i="40"/>
  <c r="K123" i="40"/>
  <c r="K122" i="40"/>
  <c r="K121" i="40"/>
  <c r="K120" i="40"/>
  <c r="K119" i="40"/>
  <c r="K118" i="40"/>
  <c r="K117" i="40"/>
  <c r="K116" i="40"/>
  <c r="K115" i="40"/>
  <c r="K114" i="40"/>
  <c r="K113" i="40"/>
  <c r="K112" i="40"/>
  <c r="K111" i="40"/>
  <c r="K110" i="40"/>
  <c r="K109" i="40"/>
  <c r="K108" i="40"/>
  <c r="K107" i="40"/>
  <c r="K106" i="40"/>
  <c r="K105" i="40"/>
  <c r="K104" i="40"/>
  <c r="K103" i="40"/>
  <c r="K102" i="40"/>
  <c r="K101" i="40"/>
  <c r="K100" i="40"/>
  <c r="K99" i="40"/>
  <c r="K98" i="40"/>
  <c r="K97" i="40"/>
  <c r="K96" i="40"/>
  <c r="K95" i="40"/>
  <c r="K94" i="40"/>
  <c r="K93" i="40"/>
  <c r="K92" i="40"/>
  <c r="K91" i="40"/>
  <c r="K90" i="40"/>
  <c r="K89" i="40"/>
  <c r="K88" i="40"/>
  <c r="K87" i="40"/>
  <c r="K86" i="40"/>
  <c r="K85" i="40"/>
  <c r="K84" i="40"/>
  <c r="K83" i="40"/>
  <c r="K82" i="40"/>
  <c r="K81" i="40"/>
  <c r="K80" i="40"/>
  <c r="K79" i="40"/>
  <c r="K78" i="40"/>
  <c r="K77" i="40"/>
  <c r="K76" i="40"/>
  <c r="K75" i="40"/>
  <c r="K74" i="40"/>
  <c r="K73" i="40"/>
  <c r="K72" i="40"/>
  <c r="K71" i="40"/>
  <c r="K70" i="40"/>
  <c r="K69" i="40"/>
  <c r="K68" i="40"/>
  <c r="K67" i="40"/>
  <c r="K66" i="40"/>
  <c r="K65" i="40"/>
  <c r="K64" i="40"/>
  <c r="K63" i="40"/>
  <c r="K62" i="40"/>
  <c r="K61" i="40"/>
  <c r="K60" i="40"/>
  <c r="K59" i="40"/>
  <c r="K58" i="40"/>
  <c r="K57" i="40"/>
  <c r="K56" i="40"/>
  <c r="K55" i="40"/>
  <c r="K54" i="40"/>
  <c r="K53" i="40"/>
  <c r="K52" i="40"/>
  <c r="K51" i="40"/>
  <c r="K50" i="40"/>
  <c r="K49" i="40"/>
  <c r="K48" i="40"/>
  <c r="K47" i="40"/>
  <c r="K46" i="40"/>
  <c r="K45" i="40"/>
  <c r="K44" i="40"/>
  <c r="K43" i="40"/>
  <c r="K42" i="40"/>
  <c r="K41" i="40"/>
  <c r="K40" i="40"/>
  <c r="K39" i="40"/>
  <c r="K38" i="40"/>
  <c r="K37" i="40"/>
  <c r="K36" i="40"/>
  <c r="K35" i="40"/>
  <c r="K34" i="40"/>
  <c r="K33" i="40"/>
  <c r="K32" i="40"/>
  <c r="K31" i="40"/>
  <c r="K30" i="40"/>
  <c r="K29" i="40"/>
  <c r="K28" i="40"/>
  <c r="K27" i="40"/>
  <c r="K26" i="40"/>
  <c r="K25" i="40"/>
  <c r="K24" i="40"/>
  <c r="K23" i="40"/>
  <c r="K22" i="40"/>
  <c r="K21" i="40"/>
  <c r="K20" i="40"/>
  <c r="K19" i="40"/>
  <c r="K18" i="40"/>
  <c r="K17" i="40"/>
  <c r="K16" i="40"/>
  <c r="K15" i="40"/>
  <c r="K14" i="40"/>
  <c r="K13" i="40"/>
  <c r="K12" i="40"/>
  <c r="K11" i="40"/>
  <c r="K10" i="40"/>
  <c r="K9" i="40"/>
  <c r="K8" i="40"/>
  <c r="K7" i="40"/>
  <c r="K6" i="40"/>
  <c r="H305" i="40"/>
  <c r="H304" i="40"/>
  <c r="H303" i="40"/>
  <c r="H302" i="40"/>
  <c r="H301" i="40"/>
  <c r="H300" i="40"/>
  <c r="H299" i="40"/>
  <c r="H298" i="40"/>
  <c r="H297" i="40"/>
  <c r="H296" i="40"/>
  <c r="H295" i="40"/>
  <c r="H294" i="40"/>
  <c r="H293" i="40"/>
  <c r="H292" i="40"/>
  <c r="H291" i="40"/>
  <c r="H290" i="40"/>
  <c r="H289" i="40"/>
  <c r="H288" i="40"/>
  <c r="H287" i="40"/>
  <c r="H286" i="40"/>
  <c r="H285" i="40"/>
  <c r="H284" i="40"/>
  <c r="H283" i="40"/>
  <c r="H282" i="40"/>
  <c r="H281" i="40"/>
  <c r="H280" i="40"/>
  <c r="H279" i="40"/>
  <c r="H278" i="40"/>
  <c r="H277" i="40"/>
  <c r="H276" i="40"/>
  <c r="H275" i="40"/>
  <c r="H274" i="40"/>
  <c r="H273" i="40"/>
  <c r="H272" i="40"/>
  <c r="H271" i="40"/>
  <c r="H270" i="40"/>
  <c r="H269" i="40"/>
  <c r="H268" i="40"/>
  <c r="H267" i="40"/>
  <c r="H266" i="40"/>
  <c r="H265" i="40"/>
  <c r="H264" i="40"/>
  <c r="H263" i="40"/>
  <c r="H262" i="40"/>
  <c r="H261" i="40"/>
  <c r="H260" i="40"/>
  <c r="H259" i="40"/>
  <c r="H258" i="40"/>
  <c r="H257" i="40"/>
  <c r="H256" i="40"/>
  <c r="H255" i="40"/>
  <c r="H254" i="40"/>
  <c r="H253" i="40"/>
  <c r="H252" i="40"/>
  <c r="H251" i="40"/>
  <c r="H250" i="40"/>
  <c r="H249" i="40"/>
  <c r="H248" i="40"/>
  <c r="H247" i="40"/>
  <c r="H246" i="40"/>
  <c r="H245" i="40"/>
  <c r="H244" i="40"/>
  <c r="H243" i="40"/>
  <c r="H242" i="40"/>
  <c r="H241" i="40"/>
  <c r="H240" i="40"/>
  <c r="H239" i="40"/>
  <c r="H238" i="40"/>
  <c r="H237" i="40"/>
  <c r="H236" i="40"/>
  <c r="H235" i="40"/>
  <c r="H234" i="40"/>
  <c r="H233" i="40"/>
  <c r="H232" i="40"/>
  <c r="H231" i="40"/>
  <c r="H230" i="40"/>
  <c r="H229" i="40"/>
  <c r="H228" i="40"/>
  <c r="H227" i="40"/>
  <c r="H226" i="40"/>
  <c r="H225" i="40"/>
  <c r="H224" i="40"/>
  <c r="H223" i="40"/>
  <c r="H222" i="40"/>
  <c r="H221" i="40"/>
  <c r="H220" i="40"/>
  <c r="H219" i="40"/>
  <c r="H218" i="40"/>
  <c r="H217" i="40"/>
  <c r="H216" i="40"/>
  <c r="H215" i="40"/>
  <c r="H214" i="40"/>
  <c r="H213" i="40"/>
  <c r="H212" i="40"/>
  <c r="H211" i="40"/>
  <c r="H210" i="40"/>
  <c r="H209" i="40"/>
  <c r="H208" i="40"/>
  <c r="H207" i="40"/>
  <c r="H206" i="40"/>
  <c r="H205" i="40"/>
  <c r="H204" i="40"/>
  <c r="H203" i="40"/>
  <c r="H202" i="40"/>
  <c r="H201" i="40"/>
  <c r="H200" i="40"/>
  <c r="H199" i="40"/>
  <c r="H198" i="40"/>
  <c r="H197" i="40"/>
  <c r="H196" i="40"/>
  <c r="H195" i="40"/>
  <c r="H194" i="40"/>
  <c r="H193" i="40"/>
  <c r="H192" i="40"/>
  <c r="H191" i="40"/>
  <c r="H190" i="40"/>
  <c r="H189" i="40"/>
  <c r="H188" i="40"/>
  <c r="H187" i="40"/>
  <c r="H186" i="40"/>
  <c r="H185" i="40"/>
  <c r="H184" i="40"/>
  <c r="H183" i="40"/>
  <c r="H182" i="40"/>
  <c r="H181" i="40"/>
  <c r="H180" i="40"/>
  <c r="H179" i="40"/>
  <c r="H178" i="40"/>
  <c r="H177" i="40"/>
  <c r="H176" i="40"/>
  <c r="H175" i="40"/>
  <c r="H174" i="40"/>
  <c r="H173" i="40"/>
  <c r="H172" i="40"/>
  <c r="H171" i="40"/>
  <c r="H170" i="40"/>
  <c r="H169" i="40"/>
  <c r="H168" i="40"/>
  <c r="H167" i="40"/>
  <c r="H166" i="40"/>
  <c r="H165" i="40"/>
  <c r="H164" i="40"/>
  <c r="H163" i="40"/>
  <c r="H162" i="40"/>
  <c r="H161" i="40"/>
  <c r="H160" i="40"/>
  <c r="H159" i="40"/>
  <c r="H158" i="40"/>
  <c r="H157" i="40"/>
  <c r="H156" i="40"/>
  <c r="H155" i="40"/>
  <c r="H154" i="40"/>
  <c r="H153" i="40"/>
  <c r="H152" i="40"/>
  <c r="H151" i="40"/>
  <c r="H150" i="40"/>
  <c r="H149" i="40"/>
  <c r="H148" i="40"/>
  <c r="H147" i="40"/>
  <c r="H146" i="40"/>
  <c r="H145" i="40"/>
  <c r="H144" i="40"/>
  <c r="H143" i="40"/>
  <c r="H142" i="40"/>
  <c r="H141" i="40"/>
  <c r="H140" i="40"/>
  <c r="H139" i="40"/>
  <c r="H138" i="40"/>
  <c r="H137" i="40"/>
  <c r="H136" i="40"/>
  <c r="H135" i="40"/>
  <c r="H134" i="40"/>
  <c r="H133" i="40"/>
  <c r="H132" i="40"/>
  <c r="H131" i="40"/>
  <c r="H130" i="40"/>
  <c r="H129" i="40"/>
  <c r="H128" i="40"/>
  <c r="H127" i="40"/>
  <c r="H126" i="40"/>
  <c r="H125" i="40"/>
  <c r="H124" i="40"/>
  <c r="H123" i="40"/>
  <c r="H122" i="40"/>
  <c r="H121" i="40"/>
  <c r="H120" i="40"/>
  <c r="H119" i="40"/>
  <c r="H118" i="40"/>
  <c r="H117" i="40"/>
  <c r="H116" i="40"/>
  <c r="H115" i="40"/>
  <c r="H114" i="40"/>
  <c r="H113" i="40"/>
  <c r="H112" i="40"/>
  <c r="H111" i="40"/>
  <c r="H110" i="40"/>
  <c r="H109" i="40"/>
  <c r="H108" i="40"/>
  <c r="H107" i="40"/>
  <c r="H106" i="40"/>
  <c r="H105" i="40"/>
  <c r="H104" i="40"/>
  <c r="H103" i="40"/>
  <c r="H102" i="40"/>
  <c r="H101" i="40"/>
  <c r="H100" i="40"/>
  <c r="H99" i="40"/>
  <c r="H98" i="40"/>
  <c r="H97" i="40"/>
  <c r="H96" i="40"/>
  <c r="H95" i="40"/>
  <c r="H94" i="40"/>
  <c r="H93" i="40"/>
  <c r="H92" i="40"/>
  <c r="H91" i="40"/>
  <c r="H90" i="40"/>
  <c r="H89" i="40"/>
  <c r="H88" i="40"/>
  <c r="H87" i="40"/>
  <c r="H86" i="40"/>
  <c r="H85" i="40"/>
  <c r="H84" i="40"/>
  <c r="H83" i="40"/>
  <c r="H82" i="40"/>
  <c r="H81" i="40"/>
  <c r="H80" i="40"/>
  <c r="H79" i="40"/>
  <c r="H78" i="40"/>
  <c r="H77" i="40"/>
  <c r="H76" i="40"/>
  <c r="H75" i="40"/>
  <c r="H74" i="40"/>
  <c r="H73" i="40"/>
  <c r="H72" i="40"/>
  <c r="H71" i="40"/>
  <c r="H70" i="40"/>
  <c r="H69" i="40"/>
  <c r="H68" i="40"/>
  <c r="H67" i="40"/>
  <c r="H66" i="40"/>
  <c r="H65" i="40"/>
  <c r="H64" i="40"/>
  <c r="H63" i="40"/>
  <c r="H62" i="40"/>
  <c r="H61" i="40"/>
  <c r="H60" i="40"/>
  <c r="H59" i="40"/>
  <c r="H58" i="40"/>
  <c r="H57" i="40"/>
  <c r="H56" i="40"/>
  <c r="H55" i="40"/>
  <c r="H54" i="40"/>
  <c r="H53" i="40"/>
  <c r="H52" i="40"/>
  <c r="H51" i="40"/>
  <c r="H50" i="40"/>
  <c r="H49" i="40"/>
  <c r="H48" i="40"/>
  <c r="H47" i="40"/>
  <c r="H46" i="40"/>
  <c r="H45" i="40"/>
  <c r="H44" i="40"/>
  <c r="H43" i="40"/>
  <c r="H42" i="40"/>
  <c r="H41" i="40"/>
  <c r="H40" i="40"/>
  <c r="H39" i="40"/>
  <c r="H38" i="40"/>
  <c r="H37" i="40"/>
  <c r="H36" i="40"/>
  <c r="H35" i="40"/>
  <c r="H34" i="40"/>
  <c r="H33" i="40"/>
  <c r="H32" i="40"/>
  <c r="H31" i="40"/>
  <c r="H30" i="40"/>
  <c r="H29" i="40"/>
  <c r="H28" i="40"/>
  <c r="H27" i="40"/>
  <c r="H26" i="40"/>
  <c r="H25" i="40"/>
  <c r="H24" i="40"/>
  <c r="H23" i="40"/>
  <c r="H22" i="40"/>
  <c r="H21" i="40"/>
  <c r="H20" i="40"/>
  <c r="H19" i="40"/>
  <c r="H18" i="40"/>
  <c r="H17" i="40"/>
  <c r="H16" i="40"/>
  <c r="H15" i="40"/>
  <c r="H14" i="40"/>
  <c r="H13" i="40"/>
  <c r="H12" i="40"/>
  <c r="H11" i="40"/>
  <c r="H10" i="40"/>
  <c r="H9" i="40"/>
  <c r="H8" i="40"/>
  <c r="H7" i="40"/>
  <c r="H6" i="40"/>
  <c r="J123" i="38" l="1"/>
  <c r="I123" i="38"/>
  <c r="G123" i="38"/>
  <c r="F123" i="38"/>
  <c r="J122" i="38"/>
  <c r="I122" i="38"/>
  <c r="G122" i="38"/>
  <c r="F122" i="38"/>
  <c r="J121" i="38"/>
  <c r="I121" i="38"/>
  <c r="G121" i="38"/>
  <c r="F121" i="38"/>
  <c r="H121" i="38" s="1"/>
  <c r="J120" i="38"/>
  <c r="I120" i="38"/>
  <c r="G120" i="38"/>
  <c r="F120" i="38"/>
  <c r="H120" i="38" s="1"/>
  <c r="J119" i="38"/>
  <c r="I119" i="38"/>
  <c r="G119" i="38"/>
  <c r="F119" i="38"/>
  <c r="J118" i="38"/>
  <c r="I118" i="38"/>
  <c r="G118" i="38"/>
  <c r="F118" i="38"/>
  <c r="H118" i="38" s="1"/>
  <c r="J117" i="38"/>
  <c r="I117" i="38"/>
  <c r="G117" i="38"/>
  <c r="F117" i="38"/>
  <c r="H117" i="38" s="1"/>
  <c r="J116" i="38"/>
  <c r="I116" i="38"/>
  <c r="G116" i="38"/>
  <c r="F116" i="38"/>
  <c r="H116" i="38" s="1"/>
  <c r="J115" i="38"/>
  <c r="I115" i="38"/>
  <c r="G115" i="38"/>
  <c r="F115" i="38"/>
  <c r="J114" i="38"/>
  <c r="I114" i="38"/>
  <c r="G114" i="38"/>
  <c r="F114" i="38"/>
  <c r="J113" i="38"/>
  <c r="I113" i="38"/>
  <c r="G113" i="38"/>
  <c r="F113" i="38"/>
  <c r="H113" i="38" s="1"/>
  <c r="J112" i="38"/>
  <c r="I112" i="38"/>
  <c r="G112" i="38"/>
  <c r="F112" i="38"/>
  <c r="H112" i="38" s="1"/>
  <c r="J111" i="38"/>
  <c r="I111" i="38"/>
  <c r="G111" i="38"/>
  <c r="F111" i="38"/>
  <c r="J110" i="38"/>
  <c r="I110" i="38"/>
  <c r="G110" i="38"/>
  <c r="F110" i="38"/>
  <c r="H110" i="38" s="1"/>
  <c r="J109" i="38"/>
  <c r="I109" i="38"/>
  <c r="G109" i="38"/>
  <c r="F109" i="38"/>
  <c r="J108" i="38"/>
  <c r="I108" i="38"/>
  <c r="G108" i="38"/>
  <c r="F108" i="38"/>
  <c r="H108" i="38" s="1"/>
  <c r="J107" i="38"/>
  <c r="I107" i="38"/>
  <c r="G107" i="38"/>
  <c r="F107" i="38"/>
  <c r="L100" i="38"/>
  <c r="K100" i="38"/>
  <c r="F100" i="38"/>
  <c r="E100" i="38"/>
  <c r="L99" i="38"/>
  <c r="K99" i="38"/>
  <c r="F99" i="38"/>
  <c r="E99" i="38"/>
  <c r="L98" i="38"/>
  <c r="K98" i="38"/>
  <c r="F98" i="38"/>
  <c r="E98" i="38"/>
  <c r="L97" i="38"/>
  <c r="K97" i="38"/>
  <c r="F97" i="38"/>
  <c r="E97" i="38"/>
  <c r="L96" i="38"/>
  <c r="K96" i="38"/>
  <c r="F96" i="38"/>
  <c r="E96" i="38"/>
  <c r="L95" i="38"/>
  <c r="K95" i="38"/>
  <c r="F95" i="38"/>
  <c r="E95" i="38"/>
  <c r="L94" i="38"/>
  <c r="K94" i="38"/>
  <c r="F94" i="38"/>
  <c r="E94" i="38"/>
  <c r="L93" i="38"/>
  <c r="K93" i="38"/>
  <c r="F93" i="38"/>
  <c r="E93" i="38"/>
  <c r="L92" i="38"/>
  <c r="K92" i="38"/>
  <c r="F92" i="38"/>
  <c r="E92" i="38"/>
  <c r="L91" i="38"/>
  <c r="K91" i="38"/>
  <c r="F91" i="38"/>
  <c r="E91" i="38"/>
  <c r="L90" i="38"/>
  <c r="K90" i="38"/>
  <c r="F90" i="38"/>
  <c r="E90" i="38"/>
  <c r="L89" i="38"/>
  <c r="K89" i="38"/>
  <c r="F89" i="38"/>
  <c r="E89" i="38"/>
  <c r="L88" i="38"/>
  <c r="K88" i="38"/>
  <c r="F88" i="38"/>
  <c r="E88" i="38"/>
  <c r="L87" i="38"/>
  <c r="K87" i="38"/>
  <c r="F87" i="38"/>
  <c r="E87" i="38"/>
  <c r="L86" i="38"/>
  <c r="K86" i="38"/>
  <c r="F86" i="38"/>
  <c r="E86" i="38"/>
  <c r="L85" i="38"/>
  <c r="K85" i="38"/>
  <c r="F85" i="38"/>
  <c r="E85" i="38"/>
  <c r="L84" i="38"/>
  <c r="K84" i="38"/>
  <c r="F84" i="38"/>
  <c r="F101" i="38" s="1"/>
  <c r="E84" i="38"/>
  <c r="E101" i="38" s="1"/>
  <c r="G77" i="38"/>
  <c r="I77" i="38" s="1"/>
  <c r="F77" i="38"/>
  <c r="G76" i="38"/>
  <c r="I76" i="38" s="1"/>
  <c r="F76" i="38"/>
  <c r="G75" i="38"/>
  <c r="I75" i="38" s="1"/>
  <c r="F75" i="38"/>
  <c r="G74" i="38"/>
  <c r="I74" i="38" s="1"/>
  <c r="F74" i="38"/>
  <c r="G73" i="38"/>
  <c r="I73" i="38" s="1"/>
  <c r="F73" i="38"/>
  <c r="G72" i="38"/>
  <c r="I59" i="38"/>
  <c r="G59" i="38"/>
  <c r="E59" i="38"/>
  <c r="F59" i="38" s="1"/>
  <c r="D59" i="38"/>
  <c r="I58" i="38"/>
  <c r="G58" i="38"/>
  <c r="E58" i="38"/>
  <c r="F58" i="38" s="1"/>
  <c r="D58" i="38"/>
  <c r="I57" i="38"/>
  <c r="G57" i="38"/>
  <c r="E57" i="38"/>
  <c r="F57" i="38" s="1"/>
  <c r="D57" i="38"/>
  <c r="I56" i="38"/>
  <c r="G56" i="38"/>
  <c r="E56" i="38"/>
  <c r="F56" i="38" s="1"/>
  <c r="D56" i="38"/>
  <c r="I55" i="38"/>
  <c r="G55" i="38"/>
  <c r="E55" i="38"/>
  <c r="F55" i="38" s="1"/>
  <c r="D55" i="38"/>
  <c r="I54" i="38"/>
  <c r="I60" i="38" s="1"/>
  <c r="G54" i="38"/>
  <c r="G60" i="38" s="1"/>
  <c r="E54" i="38"/>
  <c r="D54" i="38"/>
  <c r="G78" i="38" l="1"/>
  <c r="K101" i="38"/>
  <c r="I124" i="38"/>
  <c r="K54" i="38"/>
  <c r="K55" i="38"/>
  <c r="K56" i="38"/>
  <c r="K57" i="38"/>
  <c r="K58" i="38"/>
  <c r="K59" i="38"/>
  <c r="F54" i="38"/>
  <c r="G85" i="38"/>
  <c r="I85" i="38" s="1"/>
  <c r="G87" i="38"/>
  <c r="I87" i="38" s="1"/>
  <c r="G89" i="38"/>
  <c r="I89" i="38" s="1"/>
  <c r="G91" i="38"/>
  <c r="G93" i="38"/>
  <c r="I93" i="38" s="1"/>
  <c r="G95" i="38"/>
  <c r="I95" i="38" s="1"/>
  <c r="G97" i="38"/>
  <c r="I97" i="38" s="1"/>
  <c r="G99" i="38"/>
  <c r="I99" i="38" s="1"/>
  <c r="D60" i="38"/>
  <c r="G84" i="38"/>
  <c r="G86" i="38"/>
  <c r="I86" i="38" s="1"/>
  <c r="G88" i="38"/>
  <c r="G92" i="38"/>
  <c r="G94" i="38"/>
  <c r="I94" i="38" s="1"/>
  <c r="G96" i="38"/>
  <c r="I96" i="38" s="1"/>
  <c r="G98" i="38"/>
  <c r="I98" i="38" s="1"/>
  <c r="G100" i="38"/>
  <c r="I100" i="38" s="1"/>
  <c r="F124" i="38"/>
  <c r="K108" i="38"/>
  <c r="K116" i="38"/>
  <c r="H122" i="38"/>
  <c r="K122" i="38" s="1"/>
  <c r="K110" i="38"/>
  <c r="H114" i="38"/>
  <c r="K114" i="38" s="1"/>
  <c r="K118" i="38"/>
  <c r="K112" i="38"/>
  <c r="K120" i="38"/>
  <c r="I72" i="38"/>
  <c r="I78" i="38" s="1"/>
  <c r="F78" i="38"/>
  <c r="E60" i="38"/>
  <c r="K113" i="38"/>
  <c r="K117" i="38"/>
  <c r="K121" i="38"/>
  <c r="H107" i="38"/>
  <c r="K107" i="38" s="1"/>
  <c r="H109" i="38"/>
  <c r="K109" i="38" s="1"/>
  <c r="H111" i="38"/>
  <c r="K111" i="38" s="1"/>
  <c r="H115" i="38"/>
  <c r="K115" i="38" s="1"/>
  <c r="H119" i="38"/>
  <c r="K119" i="38" s="1"/>
  <c r="H123" i="38"/>
  <c r="K123" i="38" s="1"/>
  <c r="G90" i="38"/>
  <c r="G107" i="37"/>
  <c r="F107" i="37"/>
  <c r="G106" i="37"/>
  <c r="F106" i="37"/>
  <c r="G105" i="37"/>
  <c r="F105" i="37"/>
  <c r="G104" i="37"/>
  <c r="F104" i="37"/>
  <c r="G103" i="37"/>
  <c r="F103" i="37"/>
  <c r="G102" i="37"/>
  <c r="F102" i="37"/>
  <c r="G101" i="37"/>
  <c r="F101" i="37"/>
  <c r="G100" i="37"/>
  <c r="F100" i="37"/>
  <c r="G99" i="37"/>
  <c r="F99" i="37"/>
  <c r="G98" i="37"/>
  <c r="F98" i="37"/>
  <c r="G97" i="37"/>
  <c r="F97" i="37"/>
  <c r="G96" i="37"/>
  <c r="F96" i="37"/>
  <c r="G95" i="37"/>
  <c r="F95" i="37"/>
  <c r="G94" i="37"/>
  <c r="F94" i="37"/>
  <c r="G93" i="37"/>
  <c r="F93" i="37"/>
  <c r="G92" i="37"/>
  <c r="F92" i="37"/>
  <c r="G91" i="37"/>
  <c r="F91" i="37"/>
  <c r="G90" i="37"/>
  <c r="F90" i="37"/>
  <c r="G89" i="37"/>
  <c r="F89" i="37"/>
  <c r="G88" i="37"/>
  <c r="F88" i="37"/>
  <c r="G87" i="37"/>
  <c r="F87" i="37"/>
  <c r="G86" i="37"/>
  <c r="F86" i="37"/>
  <c r="G85" i="37"/>
  <c r="F85" i="37"/>
  <c r="G84" i="37"/>
  <c r="F84" i="37"/>
  <c r="G83" i="37"/>
  <c r="F83" i="37"/>
  <c r="G82" i="37"/>
  <c r="F82" i="37"/>
  <c r="G81" i="37"/>
  <c r="F81" i="37"/>
  <c r="G80" i="37"/>
  <c r="F80" i="37"/>
  <c r="G79" i="37"/>
  <c r="F79" i="37"/>
  <c r="G78" i="37"/>
  <c r="F78" i="37"/>
  <c r="G77" i="37"/>
  <c r="F77" i="37"/>
  <c r="G76" i="37"/>
  <c r="F76" i="37"/>
  <c r="G75" i="37"/>
  <c r="F75" i="37"/>
  <c r="G74" i="37"/>
  <c r="F74" i="37"/>
  <c r="G73" i="37"/>
  <c r="F73" i="37"/>
  <c r="G72" i="37"/>
  <c r="F72" i="37"/>
  <c r="G71" i="37"/>
  <c r="F71" i="37"/>
  <c r="G70" i="37"/>
  <c r="F70" i="37"/>
  <c r="G69" i="37"/>
  <c r="F69" i="37"/>
  <c r="G68" i="37"/>
  <c r="F68" i="37"/>
  <c r="G67" i="37"/>
  <c r="F67" i="37"/>
  <c r="G66" i="37"/>
  <c r="F66" i="37"/>
  <c r="G65" i="37"/>
  <c r="F65" i="37"/>
  <c r="G64" i="37"/>
  <c r="F64" i="37"/>
  <c r="G63" i="37"/>
  <c r="F63" i="37"/>
  <c r="G62" i="37"/>
  <c r="F62" i="37"/>
  <c r="G61" i="37"/>
  <c r="F61" i="37"/>
  <c r="G60" i="37"/>
  <c r="F60" i="37"/>
  <c r="G59" i="37"/>
  <c r="F59" i="37"/>
  <c r="G58" i="37"/>
  <c r="F58" i="37"/>
  <c r="G57" i="37"/>
  <c r="F57" i="37"/>
  <c r="G56" i="37"/>
  <c r="F56" i="37"/>
  <c r="G55" i="37"/>
  <c r="F55" i="37"/>
  <c r="G54" i="37"/>
  <c r="F54" i="37"/>
  <c r="G53" i="37"/>
  <c r="F53" i="37"/>
  <c r="G52" i="37"/>
  <c r="F52" i="37"/>
  <c r="G51" i="37"/>
  <c r="F51" i="37"/>
  <c r="G50" i="37"/>
  <c r="F50" i="37"/>
  <c r="G49" i="37"/>
  <c r="F49" i="37"/>
  <c r="G48" i="37"/>
  <c r="F48" i="37"/>
  <c r="G47" i="37"/>
  <c r="F47" i="37"/>
  <c r="G46" i="37"/>
  <c r="F46" i="37"/>
  <c r="G45" i="37"/>
  <c r="F45" i="37"/>
  <c r="G44" i="37"/>
  <c r="F44" i="37"/>
  <c r="G43" i="37"/>
  <c r="F43" i="37"/>
  <c r="G42" i="37"/>
  <c r="F42" i="37"/>
  <c r="G41" i="37"/>
  <c r="F41" i="37"/>
  <c r="G40" i="37"/>
  <c r="F40" i="37"/>
  <c r="G39" i="37"/>
  <c r="F39" i="37"/>
  <c r="G38" i="37"/>
  <c r="F38" i="37"/>
  <c r="G37" i="37"/>
  <c r="F37" i="37"/>
  <c r="G36" i="37"/>
  <c r="F36" i="37"/>
  <c r="G35" i="37"/>
  <c r="F35" i="37"/>
  <c r="G34" i="37"/>
  <c r="F34" i="37"/>
  <c r="G33" i="37"/>
  <c r="F33" i="37"/>
  <c r="G32" i="37"/>
  <c r="F32" i="37"/>
  <c r="G31" i="37"/>
  <c r="F31" i="37"/>
  <c r="G30" i="37"/>
  <c r="F30" i="37"/>
  <c r="G29" i="37"/>
  <c r="F29" i="37"/>
  <c r="G28" i="37"/>
  <c r="F28" i="37"/>
  <c r="G27" i="37"/>
  <c r="F27" i="37"/>
  <c r="G26" i="37"/>
  <c r="F26" i="37"/>
  <c r="G25" i="37"/>
  <c r="F25" i="37"/>
  <c r="G24" i="37"/>
  <c r="F24" i="37"/>
  <c r="G23" i="37"/>
  <c r="F23" i="37"/>
  <c r="G22" i="37"/>
  <c r="F22" i="37"/>
  <c r="G21" i="37"/>
  <c r="F21" i="37"/>
  <c r="G20" i="37"/>
  <c r="F20" i="37"/>
  <c r="G19" i="37"/>
  <c r="F19" i="37"/>
  <c r="G18" i="37"/>
  <c r="F18" i="37"/>
  <c r="G17" i="37"/>
  <c r="F17" i="37"/>
  <c r="G16" i="37"/>
  <c r="F16" i="37"/>
  <c r="G15" i="37"/>
  <c r="F15" i="37"/>
  <c r="G14" i="37"/>
  <c r="F14" i="37"/>
  <c r="G13" i="37"/>
  <c r="F13" i="37"/>
  <c r="G12" i="37"/>
  <c r="F12" i="37"/>
  <c r="G11" i="37"/>
  <c r="F11" i="37"/>
  <c r="G10" i="37"/>
  <c r="F10" i="37"/>
  <c r="G9" i="37"/>
  <c r="F9" i="37"/>
  <c r="G8" i="37"/>
  <c r="F8" i="37"/>
  <c r="G7" i="37"/>
  <c r="AA73" i="37"/>
  <c r="T73" i="37"/>
  <c r="S73" i="37"/>
  <c r="T107" i="37"/>
  <c r="AC107" i="37" s="1"/>
  <c r="S107" i="37"/>
  <c r="AB107" i="37" s="1"/>
  <c r="T106" i="37"/>
  <c r="AC106" i="37" s="1"/>
  <c r="S106" i="37"/>
  <c r="AB106" i="37" s="1"/>
  <c r="T105" i="37"/>
  <c r="AC105" i="37" s="1"/>
  <c r="S105" i="37"/>
  <c r="AB105" i="37" s="1"/>
  <c r="T104" i="37"/>
  <c r="AC104" i="37" s="1"/>
  <c r="S104" i="37"/>
  <c r="AB104" i="37" s="1"/>
  <c r="T103" i="37"/>
  <c r="AC103" i="37" s="1"/>
  <c r="S103" i="37"/>
  <c r="AB103" i="37" s="1"/>
  <c r="T102" i="37"/>
  <c r="AC102" i="37" s="1"/>
  <c r="S102" i="37"/>
  <c r="AB102" i="37" s="1"/>
  <c r="T101" i="37"/>
  <c r="AC101" i="37" s="1"/>
  <c r="S101" i="37"/>
  <c r="AB101" i="37" s="1"/>
  <c r="T100" i="37"/>
  <c r="AC100" i="37" s="1"/>
  <c r="S100" i="37"/>
  <c r="AB100" i="37" s="1"/>
  <c r="T99" i="37"/>
  <c r="AC99" i="37" s="1"/>
  <c r="S99" i="37"/>
  <c r="AB99" i="37" s="1"/>
  <c r="T98" i="37"/>
  <c r="AC98" i="37" s="1"/>
  <c r="S98" i="37"/>
  <c r="AB98" i="37" s="1"/>
  <c r="T97" i="37"/>
  <c r="AC97" i="37" s="1"/>
  <c r="S97" i="37"/>
  <c r="AB97" i="37" s="1"/>
  <c r="T96" i="37"/>
  <c r="AC96" i="37" s="1"/>
  <c r="S96" i="37"/>
  <c r="AB96" i="37" s="1"/>
  <c r="T95" i="37"/>
  <c r="AC95" i="37" s="1"/>
  <c r="S95" i="37"/>
  <c r="AB95" i="37" s="1"/>
  <c r="T94" i="37"/>
  <c r="AC94" i="37" s="1"/>
  <c r="S94" i="37"/>
  <c r="AB94" i="37" s="1"/>
  <c r="T93" i="37"/>
  <c r="AC93" i="37" s="1"/>
  <c r="S93" i="37"/>
  <c r="AB93" i="37" s="1"/>
  <c r="T92" i="37"/>
  <c r="AC92" i="37" s="1"/>
  <c r="S92" i="37"/>
  <c r="AB92" i="37" s="1"/>
  <c r="T91" i="37"/>
  <c r="AC91" i="37" s="1"/>
  <c r="S91" i="37"/>
  <c r="AB91" i="37" s="1"/>
  <c r="T90" i="37"/>
  <c r="AC90" i="37" s="1"/>
  <c r="S90" i="37"/>
  <c r="AB90" i="37" s="1"/>
  <c r="T89" i="37"/>
  <c r="AC89" i="37" s="1"/>
  <c r="S89" i="37"/>
  <c r="AB89" i="37" s="1"/>
  <c r="T88" i="37"/>
  <c r="AC88" i="37" s="1"/>
  <c r="S88" i="37"/>
  <c r="AB88" i="37" s="1"/>
  <c r="T87" i="37"/>
  <c r="AC87" i="37" s="1"/>
  <c r="S87" i="37"/>
  <c r="AB87" i="37" s="1"/>
  <c r="T86" i="37"/>
  <c r="AC86" i="37" s="1"/>
  <c r="S86" i="37"/>
  <c r="AB86" i="37" s="1"/>
  <c r="T85" i="37"/>
  <c r="AC85" i="37" s="1"/>
  <c r="S85" i="37"/>
  <c r="AB85" i="37" s="1"/>
  <c r="T84" i="37"/>
  <c r="AC84" i="37" s="1"/>
  <c r="S84" i="37"/>
  <c r="AB84" i="37" s="1"/>
  <c r="T83" i="37"/>
  <c r="AC83" i="37" s="1"/>
  <c r="S83" i="37"/>
  <c r="AB83" i="37" s="1"/>
  <c r="T82" i="37"/>
  <c r="AC82" i="37" s="1"/>
  <c r="S82" i="37"/>
  <c r="AB82" i="37" s="1"/>
  <c r="T81" i="37"/>
  <c r="AC81" i="37" s="1"/>
  <c r="S81" i="37"/>
  <c r="AB81" i="37" s="1"/>
  <c r="T80" i="37"/>
  <c r="S80" i="37"/>
  <c r="AB80" i="37" s="1"/>
  <c r="T79" i="37"/>
  <c r="AC79" i="37" s="1"/>
  <c r="S79" i="37"/>
  <c r="AB79" i="37" s="1"/>
  <c r="T78" i="37"/>
  <c r="AC78" i="37" s="1"/>
  <c r="S78" i="37"/>
  <c r="AB78" i="37" s="1"/>
  <c r="T77" i="37"/>
  <c r="AC77" i="37" s="1"/>
  <c r="S77" i="37"/>
  <c r="AB77" i="37" s="1"/>
  <c r="T76" i="37"/>
  <c r="AC76" i="37" s="1"/>
  <c r="S76" i="37"/>
  <c r="AB76" i="37" s="1"/>
  <c r="T75" i="37"/>
  <c r="AC75" i="37" s="1"/>
  <c r="S75" i="37"/>
  <c r="AB75" i="37" s="1"/>
  <c r="T74" i="37"/>
  <c r="S74" i="37"/>
  <c r="T72" i="37"/>
  <c r="AC72" i="37" s="1"/>
  <c r="S72" i="37"/>
  <c r="AB72" i="37" s="1"/>
  <c r="T71" i="37"/>
  <c r="AC71" i="37" s="1"/>
  <c r="S71" i="37"/>
  <c r="AB71" i="37" s="1"/>
  <c r="T70" i="37"/>
  <c r="AC70" i="37" s="1"/>
  <c r="S70" i="37"/>
  <c r="AB70" i="37" s="1"/>
  <c r="T69" i="37"/>
  <c r="AC69" i="37" s="1"/>
  <c r="S69" i="37"/>
  <c r="AB69" i="37" s="1"/>
  <c r="T68" i="37"/>
  <c r="AC68" i="37" s="1"/>
  <c r="S68" i="37"/>
  <c r="AB68" i="37" s="1"/>
  <c r="T67" i="37"/>
  <c r="AC67" i="37" s="1"/>
  <c r="S67" i="37"/>
  <c r="AB67" i="37" s="1"/>
  <c r="T66" i="37"/>
  <c r="AC66" i="37" s="1"/>
  <c r="S66" i="37"/>
  <c r="AB66" i="37" s="1"/>
  <c r="T65" i="37"/>
  <c r="AC65" i="37" s="1"/>
  <c r="S65" i="37"/>
  <c r="AB65" i="37" s="1"/>
  <c r="T64" i="37"/>
  <c r="AC64" i="37" s="1"/>
  <c r="S64" i="37"/>
  <c r="AB64" i="37" s="1"/>
  <c r="T63" i="37"/>
  <c r="AC63" i="37" s="1"/>
  <c r="S63" i="37"/>
  <c r="AB63" i="37" s="1"/>
  <c r="T62" i="37"/>
  <c r="AC62" i="37" s="1"/>
  <c r="S62" i="37"/>
  <c r="AB62" i="37" s="1"/>
  <c r="T61" i="37"/>
  <c r="AC61" i="37" s="1"/>
  <c r="S61" i="37"/>
  <c r="AB61" i="37" s="1"/>
  <c r="T60" i="37"/>
  <c r="AC60" i="37" s="1"/>
  <c r="S60" i="37"/>
  <c r="AB60" i="37" s="1"/>
  <c r="T59" i="37"/>
  <c r="S59" i="37"/>
  <c r="T58" i="37"/>
  <c r="S58" i="37"/>
  <c r="T57" i="37"/>
  <c r="AC57" i="37" s="1"/>
  <c r="S57" i="37"/>
  <c r="AB57" i="37" s="1"/>
  <c r="T56" i="37"/>
  <c r="AC56" i="37" s="1"/>
  <c r="S56" i="37"/>
  <c r="AB56" i="37" s="1"/>
  <c r="T55" i="37"/>
  <c r="AC55" i="37" s="1"/>
  <c r="S55" i="37"/>
  <c r="AB55" i="37" s="1"/>
  <c r="T54" i="37"/>
  <c r="AC54" i="37" s="1"/>
  <c r="S54" i="37"/>
  <c r="AB54" i="37" s="1"/>
  <c r="T53" i="37"/>
  <c r="AC53" i="37" s="1"/>
  <c r="S53" i="37"/>
  <c r="AB53" i="37" s="1"/>
  <c r="T52" i="37"/>
  <c r="AC52" i="37" s="1"/>
  <c r="S52" i="37"/>
  <c r="AB52" i="37" s="1"/>
  <c r="T51" i="37"/>
  <c r="AC51" i="37" s="1"/>
  <c r="S51" i="37"/>
  <c r="AB51" i="37" s="1"/>
  <c r="T50" i="37"/>
  <c r="AC50" i="37" s="1"/>
  <c r="S50" i="37"/>
  <c r="AB50" i="37" s="1"/>
  <c r="T49" i="37"/>
  <c r="AC49" i="37" s="1"/>
  <c r="S49" i="37"/>
  <c r="AB49" i="37" s="1"/>
  <c r="T48" i="37"/>
  <c r="AC48" i="37" s="1"/>
  <c r="S48" i="37"/>
  <c r="AB48" i="37" s="1"/>
  <c r="T47" i="37"/>
  <c r="AC47" i="37" s="1"/>
  <c r="S47" i="37"/>
  <c r="AB47" i="37" s="1"/>
  <c r="T46" i="37"/>
  <c r="AC46" i="37" s="1"/>
  <c r="S46" i="37"/>
  <c r="AB46" i="37" s="1"/>
  <c r="T45" i="37"/>
  <c r="AC45" i="37" s="1"/>
  <c r="S45" i="37"/>
  <c r="AB45" i="37" s="1"/>
  <c r="T44" i="37"/>
  <c r="AC44" i="37" s="1"/>
  <c r="S44" i="37"/>
  <c r="AB44" i="37" s="1"/>
  <c r="T43" i="37"/>
  <c r="AC43" i="37" s="1"/>
  <c r="S43" i="37"/>
  <c r="AB43" i="37" s="1"/>
  <c r="T42" i="37"/>
  <c r="AC42" i="37" s="1"/>
  <c r="S42" i="37"/>
  <c r="AB42" i="37" s="1"/>
  <c r="T41" i="37"/>
  <c r="AC41" i="37" s="1"/>
  <c r="S41" i="37"/>
  <c r="AB41" i="37" s="1"/>
  <c r="T40" i="37"/>
  <c r="AC40" i="37" s="1"/>
  <c r="S40" i="37"/>
  <c r="AB40" i="37" s="1"/>
  <c r="T39" i="37"/>
  <c r="AC39" i="37" s="1"/>
  <c r="S39" i="37"/>
  <c r="AB39" i="37" s="1"/>
  <c r="T38" i="37"/>
  <c r="AC38" i="37" s="1"/>
  <c r="S38" i="37"/>
  <c r="AB38" i="37" s="1"/>
  <c r="T37" i="37"/>
  <c r="AC37" i="37" s="1"/>
  <c r="S37" i="37"/>
  <c r="AB37" i="37" s="1"/>
  <c r="T36" i="37"/>
  <c r="AC36" i="37" s="1"/>
  <c r="S36" i="37"/>
  <c r="AB36" i="37" s="1"/>
  <c r="T35" i="37"/>
  <c r="AC35" i="37" s="1"/>
  <c r="S35" i="37"/>
  <c r="AB35" i="37" s="1"/>
  <c r="T34" i="37"/>
  <c r="AC34" i="37" s="1"/>
  <c r="S34" i="37"/>
  <c r="AB34" i="37" s="1"/>
  <c r="T33" i="37"/>
  <c r="AC33" i="37" s="1"/>
  <c r="S33" i="37"/>
  <c r="AB33" i="37" s="1"/>
  <c r="T32" i="37"/>
  <c r="AC32" i="37" s="1"/>
  <c r="S32" i="37"/>
  <c r="AB32" i="37" s="1"/>
  <c r="T31" i="37"/>
  <c r="AC31" i="37" s="1"/>
  <c r="S31" i="37"/>
  <c r="AB31" i="37" s="1"/>
  <c r="T30" i="37"/>
  <c r="AC30" i="37" s="1"/>
  <c r="S30" i="37"/>
  <c r="AB30" i="37" s="1"/>
  <c r="T29" i="37"/>
  <c r="AC29" i="37" s="1"/>
  <c r="S29" i="37"/>
  <c r="AB29" i="37" s="1"/>
  <c r="T28" i="37"/>
  <c r="AC28" i="37" s="1"/>
  <c r="S28" i="37"/>
  <c r="AB28" i="37" s="1"/>
  <c r="T27" i="37"/>
  <c r="AC27" i="37" s="1"/>
  <c r="S27" i="37"/>
  <c r="AB27" i="37" s="1"/>
  <c r="T26" i="37"/>
  <c r="AC26" i="37" s="1"/>
  <c r="S26" i="37"/>
  <c r="AB26" i="37" s="1"/>
  <c r="T25" i="37"/>
  <c r="AC25" i="37" s="1"/>
  <c r="S25" i="37"/>
  <c r="AB25" i="37" s="1"/>
  <c r="T24" i="37"/>
  <c r="AC24" i="37" s="1"/>
  <c r="S24" i="37"/>
  <c r="AB24" i="37" s="1"/>
  <c r="T23" i="37"/>
  <c r="AC23" i="37" s="1"/>
  <c r="S23" i="37"/>
  <c r="AB23" i="37" s="1"/>
  <c r="T22" i="37"/>
  <c r="AC22" i="37" s="1"/>
  <c r="S22" i="37"/>
  <c r="AB22" i="37" s="1"/>
  <c r="T21" i="37"/>
  <c r="AC21" i="37" s="1"/>
  <c r="S21" i="37"/>
  <c r="AB21" i="37" s="1"/>
  <c r="T20" i="37"/>
  <c r="AC20" i="37" s="1"/>
  <c r="S20" i="37"/>
  <c r="AB20" i="37" s="1"/>
  <c r="T19" i="37"/>
  <c r="AC19" i="37" s="1"/>
  <c r="S19" i="37"/>
  <c r="AB19" i="37" s="1"/>
  <c r="T18" i="37"/>
  <c r="AC18" i="37" s="1"/>
  <c r="S18" i="37"/>
  <c r="AB18" i="37" s="1"/>
  <c r="T17" i="37"/>
  <c r="AC17" i="37" s="1"/>
  <c r="S17" i="37"/>
  <c r="AB17" i="37" s="1"/>
  <c r="T16" i="37"/>
  <c r="AC16" i="37" s="1"/>
  <c r="S16" i="37"/>
  <c r="AB16" i="37" s="1"/>
  <c r="T15" i="37"/>
  <c r="AC15" i="37" s="1"/>
  <c r="S15" i="37"/>
  <c r="AB15" i="37" s="1"/>
  <c r="T14" i="37"/>
  <c r="AC14" i="37" s="1"/>
  <c r="S14" i="37"/>
  <c r="AB14" i="37" s="1"/>
  <c r="T13" i="37"/>
  <c r="AC13" i="37" s="1"/>
  <c r="S13" i="37"/>
  <c r="AB13" i="37" s="1"/>
  <c r="T12" i="37"/>
  <c r="AC12" i="37" s="1"/>
  <c r="S12" i="37"/>
  <c r="AB12" i="37" s="1"/>
  <c r="T11" i="37"/>
  <c r="AC11" i="37" s="1"/>
  <c r="S11" i="37"/>
  <c r="AB11" i="37" s="1"/>
  <c r="T10" i="37"/>
  <c r="AC10" i="37" s="1"/>
  <c r="S10" i="37"/>
  <c r="AB10" i="37" s="1"/>
  <c r="T9" i="37"/>
  <c r="S9" i="37"/>
  <c r="T8" i="37"/>
  <c r="S8" i="37"/>
  <c r="T7" i="37"/>
  <c r="S7" i="37"/>
  <c r="K60" i="38" l="1"/>
  <c r="I84" i="38"/>
  <c r="G101" i="38"/>
  <c r="K124" i="38"/>
  <c r="G124" i="38"/>
  <c r="AB7" i="37"/>
  <c r="D189" i="38"/>
  <c r="D209" i="38" s="1"/>
  <c r="AB59" i="37"/>
  <c r="F190" i="38"/>
  <c r="F210" i="38" s="1"/>
  <c r="AC7" i="37"/>
  <c r="E189" i="38"/>
  <c r="E209" i="38" s="1"/>
  <c r="AC59" i="37"/>
  <c r="G190" i="38"/>
  <c r="G210" i="38" s="1"/>
  <c r="AC8" i="37"/>
  <c r="G189" i="38"/>
  <c r="AC58" i="37"/>
  <c r="E190" i="38"/>
  <c r="E210" i="38" s="1"/>
  <c r="AB9" i="37"/>
  <c r="I189" i="38"/>
  <c r="I192" i="38" s="1"/>
  <c r="AB74" i="37"/>
  <c r="F191" i="38"/>
  <c r="F211" i="38" s="1"/>
  <c r="AB73" i="37"/>
  <c r="D191" i="38"/>
  <c r="D211" i="38" s="1"/>
  <c r="AC9" i="37"/>
  <c r="K189" i="38"/>
  <c r="AC74" i="37"/>
  <c r="G191" i="38"/>
  <c r="G211" i="38" s="1"/>
  <c r="AC73" i="37"/>
  <c r="E191" i="38"/>
  <c r="E211" i="38" s="1"/>
  <c r="AB8" i="37"/>
  <c r="F189" i="38"/>
  <c r="F209" i="38" s="1"/>
  <c r="AB58" i="37"/>
  <c r="D190" i="38"/>
  <c r="D210" i="38" s="1"/>
  <c r="U80" i="37"/>
  <c r="AC80" i="37"/>
  <c r="U97" i="37"/>
  <c r="U105" i="37"/>
  <c r="U92" i="37"/>
  <c r="H14" i="37"/>
  <c r="F60" i="38"/>
  <c r="H33" i="37"/>
  <c r="H9" i="37"/>
  <c r="H41" i="37"/>
  <c r="H19" i="37"/>
  <c r="H27" i="37"/>
  <c r="H51" i="37"/>
  <c r="H59" i="37"/>
  <c r="H67" i="37"/>
  <c r="H75" i="37"/>
  <c r="H83" i="37"/>
  <c r="H91" i="37"/>
  <c r="H99" i="37"/>
  <c r="H107" i="37"/>
  <c r="H18" i="37"/>
  <c r="H20" i="37"/>
  <c r="H22" i="37"/>
  <c r="H26" i="37"/>
  <c r="H28" i="37"/>
  <c r="H30" i="37"/>
  <c r="H46" i="37"/>
  <c r="H50" i="37"/>
  <c r="H52" i="37"/>
  <c r="H54" i="37"/>
  <c r="H58" i="37"/>
  <c r="H60" i="37"/>
  <c r="H62" i="37"/>
  <c r="H66" i="37"/>
  <c r="H68" i="37"/>
  <c r="H70" i="37"/>
  <c r="H74" i="37"/>
  <c r="H76" i="37"/>
  <c r="H78" i="37"/>
  <c r="H84" i="37"/>
  <c r="H86" i="37"/>
  <c r="H90" i="37"/>
  <c r="H92" i="37"/>
  <c r="H94" i="37"/>
  <c r="H98" i="37"/>
  <c r="H100" i="37"/>
  <c r="H102" i="37"/>
  <c r="H106" i="37"/>
  <c r="U7" i="37"/>
  <c r="U11" i="37"/>
  <c r="U33" i="37"/>
  <c r="U35" i="37"/>
  <c r="U39" i="37"/>
  <c r="U41" i="37"/>
  <c r="U43" i="37"/>
  <c r="U49" i="37"/>
  <c r="U51" i="37"/>
  <c r="U55" i="37"/>
  <c r="U57" i="37"/>
  <c r="U59" i="37"/>
  <c r="U74" i="37"/>
  <c r="H7" i="37"/>
  <c r="H11" i="37"/>
  <c r="H34" i="37"/>
  <c r="H36" i="37"/>
  <c r="H38" i="37"/>
  <c r="H42" i="37"/>
  <c r="H44" i="37"/>
  <c r="H49" i="37"/>
  <c r="H57" i="37"/>
  <c r="H65" i="37"/>
  <c r="H73" i="37"/>
  <c r="H81" i="37"/>
  <c r="H89" i="37"/>
  <c r="H97" i="37"/>
  <c r="H105" i="37"/>
  <c r="U81" i="37"/>
  <c r="U89" i="37"/>
  <c r="U96" i="37"/>
  <c r="H10" i="37"/>
  <c r="H12" i="37"/>
  <c r="H17" i="37"/>
  <c r="H25" i="37"/>
  <c r="H35" i="37"/>
  <c r="H43" i="37"/>
  <c r="H82" i="37"/>
  <c r="H8" i="37"/>
  <c r="H13" i="37"/>
  <c r="H15" i="37"/>
  <c r="H24" i="37"/>
  <c r="H29" i="37"/>
  <c r="H31" i="37"/>
  <c r="H40" i="37"/>
  <c r="H45" i="37"/>
  <c r="H47" i="37"/>
  <c r="H56" i="37"/>
  <c r="H61" i="37"/>
  <c r="H63" i="37"/>
  <c r="H72" i="37"/>
  <c r="H77" i="37"/>
  <c r="H79" i="37"/>
  <c r="H88" i="37"/>
  <c r="H93" i="37"/>
  <c r="H95" i="37"/>
  <c r="H104" i="37"/>
  <c r="H16" i="37"/>
  <c r="H21" i="37"/>
  <c r="H23" i="37"/>
  <c r="H32" i="37"/>
  <c r="H37" i="37"/>
  <c r="H39" i="37"/>
  <c r="H48" i="37"/>
  <c r="H53" i="37"/>
  <c r="H55" i="37"/>
  <c r="H64" i="37"/>
  <c r="H69" i="37"/>
  <c r="H71" i="37"/>
  <c r="H80" i="37"/>
  <c r="H85" i="37"/>
  <c r="H87" i="37"/>
  <c r="H96" i="37"/>
  <c r="H101" i="37"/>
  <c r="H103" i="37"/>
  <c r="I91" i="38"/>
  <c r="I90" i="38"/>
  <c r="G108" i="37"/>
  <c r="F108" i="37"/>
  <c r="U30" i="37"/>
  <c r="U54" i="37"/>
  <c r="U38" i="37"/>
  <c r="U46" i="37"/>
  <c r="U76" i="37"/>
  <c r="T108" i="37"/>
  <c r="U15" i="37"/>
  <c r="U27" i="37"/>
  <c r="U63" i="37"/>
  <c r="U82" i="37"/>
  <c r="U84" i="37"/>
  <c r="U88" i="37"/>
  <c r="U90" i="37"/>
  <c r="U95" i="37"/>
  <c r="U103" i="37"/>
  <c r="U73" i="37"/>
  <c r="U79" i="37"/>
  <c r="U87" i="37"/>
  <c r="U16" i="37"/>
  <c r="U24" i="37"/>
  <c r="U64" i="37"/>
  <c r="U72" i="37"/>
  <c r="U98" i="37"/>
  <c r="U100" i="37"/>
  <c r="U104" i="37"/>
  <c r="U106" i="37"/>
  <c r="U62" i="37"/>
  <c r="U14" i="37"/>
  <c r="U22" i="37"/>
  <c r="U32" i="37"/>
  <c r="U40" i="37"/>
  <c r="U47" i="37"/>
  <c r="U65" i="37"/>
  <c r="U67" i="37"/>
  <c r="U71" i="37"/>
  <c r="U31" i="37"/>
  <c r="U70" i="37"/>
  <c r="U17" i="37"/>
  <c r="U19" i="37"/>
  <c r="U23" i="37"/>
  <c r="U25" i="37"/>
  <c r="U48" i="37"/>
  <c r="U56" i="37"/>
  <c r="U8" i="37"/>
  <c r="S108" i="37"/>
  <c r="U13" i="37"/>
  <c r="U18" i="37"/>
  <c r="U20" i="37"/>
  <c r="U29" i="37"/>
  <c r="U34" i="37"/>
  <c r="U36" i="37"/>
  <c r="U45" i="37"/>
  <c r="U50" i="37"/>
  <c r="U52" i="37"/>
  <c r="U61" i="37"/>
  <c r="U66" i="37"/>
  <c r="U68" i="37"/>
  <c r="U78" i="37"/>
  <c r="U83" i="37"/>
  <c r="U85" i="37"/>
  <c r="U94" i="37"/>
  <c r="U99" i="37"/>
  <c r="U101" i="37"/>
  <c r="U10" i="37"/>
  <c r="U12" i="37"/>
  <c r="U21" i="37"/>
  <c r="U26" i="37"/>
  <c r="U28" i="37"/>
  <c r="U37" i="37"/>
  <c r="U42" i="37"/>
  <c r="U44" i="37"/>
  <c r="U53" i="37"/>
  <c r="U58" i="37"/>
  <c r="U60" i="37"/>
  <c r="U69" i="37"/>
  <c r="U75" i="37"/>
  <c r="U77" i="37"/>
  <c r="U86" i="37"/>
  <c r="U91" i="37"/>
  <c r="U93" i="37"/>
  <c r="U102" i="37"/>
  <c r="U107" i="37"/>
  <c r="U9" i="37"/>
  <c r="G192" i="38" l="1"/>
  <c r="K209" i="38"/>
  <c r="K212" i="38" s="1"/>
  <c r="K192" i="38"/>
  <c r="I92" i="38"/>
  <c r="I88" i="38"/>
  <c r="AC108" i="37"/>
  <c r="F212" i="38"/>
  <c r="D212" i="38"/>
  <c r="I209" i="38"/>
  <c r="I212" i="38" s="1"/>
  <c r="G209" i="38"/>
  <c r="G212" i="38" s="1"/>
  <c r="E212" i="38"/>
  <c r="F192" i="38"/>
  <c r="AD73" i="37"/>
  <c r="E192" i="38"/>
  <c r="H108" i="37"/>
  <c r="R108" i="37"/>
  <c r="Q108" i="37"/>
  <c r="P108" i="37"/>
  <c r="O108" i="37"/>
  <c r="N108" i="37"/>
  <c r="M108" i="37"/>
  <c r="L108" i="37"/>
  <c r="K108" i="37"/>
  <c r="Z108" i="37"/>
  <c r="Y108" i="37"/>
  <c r="AA107" i="37"/>
  <c r="AD107" i="37" s="1"/>
  <c r="AA106" i="37"/>
  <c r="AD106" i="37" s="1"/>
  <c r="AA105" i="37"/>
  <c r="AD105" i="37" s="1"/>
  <c r="AA104" i="37"/>
  <c r="AD104" i="37" s="1"/>
  <c r="AA103" i="37"/>
  <c r="AD103" i="37" s="1"/>
  <c r="AA102" i="37"/>
  <c r="AD102" i="37" s="1"/>
  <c r="AA101" i="37"/>
  <c r="AD101" i="37" s="1"/>
  <c r="AA100" i="37"/>
  <c r="AD100" i="37" s="1"/>
  <c r="AA99" i="37"/>
  <c r="AD99" i="37" s="1"/>
  <c r="AA98" i="37"/>
  <c r="AD98" i="37" s="1"/>
  <c r="AA97" i="37"/>
  <c r="AD97" i="37" s="1"/>
  <c r="AA96" i="37"/>
  <c r="AD96" i="37" s="1"/>
  <c r="AA95" i="37"/>
  <c r="AD95" i="37" s="1"/>
  <c r="AA94" i="37"/>
  <c r="AD94" i="37" s="1"/>
  <c r="AA93" i="37"/>
  <c r="AD93" i="37" s="1"/>
  <c r="AA92" i="37"/>
  <c r="AD92" i="37" s="1"/>
  <c r="AA91" i="37"/>
  <c r="AD91" i="37" s="1"/>
  <c r="AA90" i="37"/>
  <c r="AD90" i="37" s="1"/>
  <c r="AA89" i="37"/>
  <c r="AD89" i="37" s="1"/>
  <c r="AA88" i="37"/>
  <c r="AD88" i="37" s="1"/>
  <c r="AA87" i="37"/>
  <c r="AD87" i="37" s="1"/>
  <c r="AA86" i="37"/>
  <c r="AD86" i="37" s="1"/>
  <c r="AA85" i="37"/>
  <c r="AD85" i="37" s="1"/>
  <c r="AA84" i="37"/>
  <c r="AD84" i="37" s="1"/>
  <c r="AA83" i="37"/>
  <c r="AD83" i="37" s="1"/>
  <c r="AA82" i="37"/>
  <c r="AD82" i="37" s="1"/>
  <c r="AA81" i="37"/>
  <c r="AD81" i="37" s="1"/>
  <c r="AA80" i="37"/>
  <c r="AD80" i="37" s="1"/>
  <c r="AA79" i="37"/>
  <c r="AD79" i="37" s="1"/>
  <c r="AA78" i="37"/>
  <c r="AD78" i="37" s="1"/>
  <c r="AA77" i="37"/>
  <c r="AD77" i="37" s="1"/>
  <c r="AA76" i="37"/>
  <c r="AD76" i="37" s="1"/>
  <c r="AA75" i="37"/>
  <c r="AD75" i="37" s="1"/>
  <c r="AA74" i="37"/>
  <c r="AD74" i="37" s="1"/>
  <c r="G179" i="38" s="1"/>
  <c r="AA72" i="37"/>
  <c r="AD72" i="37" s="1"/>
  <c r="AA71" i="37"/>
  <c r="AD71" i="37" s="1"/>
  <c r="AA70" i="37"/>
  <c r="AD70" i="37" s="1"/>
  <c r="AA69" i="37"/>
  <c r="AD69" i="37" s="1"/>
  <c r="AA68" i="37"/>
  <c r="AD68" i="37" s="1"/>
  <c r="AA67" i="37"/>
  <c r="AD67" i="37" s="1"/>
  <c r="AA66" i="37"/>
  <c r="AD66" i="37" s="1"/>
  <c r="AA65" i="37"/>
  <c r="AD65" i="37" s="1"/>
  <c r="AA64" i="37"/>
  <c r="AD64" i="37" s="1"/>
  <c r="AA63" i="37"/>
  <c r="AD63" i="37" s="1"/>
  <c r="AA62" i="37"/>
  <c r="AD62" i="37" s="1"/>
  <c r="AA61" i="37"/>
  <c r="AD61" i="37" s="1"/>
  <c r="AA60" i="37"/>
  <c r="AD60" i="37" s="1"/>
  <c r="AA59" i="37"/>
  <c r="AD59" i="37" s="1"/>
  <c r="AA58" i="37"/>
  <c r="AA57" i="37"/>
  <c r="AD57" i="37" s="1"/>
  <c r="AA56" i="37"/>
  <c r="AD56" i="37" s="1"/>
  <c r="AA55" i="37"/>
  <c r="AD55" i="37" s="1"/>
  <c r="AA54" i="37"/>
  <c r="AD54" i="37" s="1"/>
  <c r="AA53" i="37"/>
  <c r="AD53" i="37" s="1"/>
  <c r="AA52" i="37"/>
  <c r="AD52" i="37" s="1"/>
  <c r="AA51" i="37"/>
  <c r="AD51" i="37" s="1"/>
  <c r="AA50" i="37"/>
  <c r="AD50" i="37" s="1"/>
  <c r="AA49" i="37"/>
  <c r="AD49" i="37" s="1"/>
  <c r="AA48" i="37"/>
  <c r="AD48" i="37" s="1"/>
  <c r="AA47" i="37"/>
  <c r="AD47" i="37" s="1"/>
  <c r="AA46" i="37"/>
  <c r="AD46" i="37" s="1"/>
  <c r="AA45" i="37"/>
  <c r="AD45" i="37" s="1"/>
  <c r="AA44" i="37"/>
  <c r="AD44" i="37" s="1"/>
  <c r="AA43" i="37"/>
  <c r="AD43" i="37" s="1"/>
  <c r="AA42" i="37"/>
  <c r="AD42" i="37" s="1"/>
  <c r="AA41" i="37"/>
  <c r="AD41" i="37" s="1"/>
  <c r="AA40" i="37"/>
  <c r="AD40" i="37" s="1"/>
  <c r="AA39" i="37"/>
  <c r="AD39" i="37" s="1"/>
  <c r="AA38" i="37"/>
  <c r="AD38" i="37" s="1"/>
  <c r="AA37" i="37"/>
  <c r="AD37" i="37" s="1"/>
  <c r="AA36" i="37"/>
  <c r="AD36" i="37" s="1"/>
  <c r="AA35" i="37"/>
  <c r="AD35" i="37" s="1"/>
  <c r="AA34" i="37"/>
  <c r="AD34" i="37" s="1"/>
  <c r="AA33" i="37"/>
  <c r="AD33" i="37" s="1"/>
  <c r="AA32" i="37"/>
  <c r="AD32" i="37" s="1"/>
  <c r="AA31" i="37"/>
  <c r="AD31" i="37" s="1"/>
  <c r="AA30" i="37"/>
  <c r="AD30" i="37" s="1"/>
  <c r="AA29" i="37"/>
  <c r="AD29" i="37" s="1"/>
  <c r="AA28" i="37"/>
  <c r="AD28" i="37" s="1"/>
  <c r="AA27" i="37"/>
  <c r="AD27" i="37" s="1"/>
  <c r="AA26" i="37"/>
  <c r="AD26" i="37" s="1"/>
  <c r="AA25" i="37"/>
  <c r="AD25" i="37" s="1"/>
  <c r="AA24" i="37"/>
  <c r="AD24" i="37" s="1"/>
  <c r="AA23" i="37"/>
  <c r="AD23" i="37" s="1"/>
  <c r="AA22" i="37"/>
  <c r="AD22" i="37" s="1"/>
  <c r="AA21" i="37"/>
  <c r="AD21" i="37" s="1"/>
  <c r="AA20" i="37"/>
  <c r="AD20" i="37" s="1"/>
  <c r="AA19" i="37"/>
  <c r="AD19" i="37" s="1"/>
  <c r="AA18" i="37"/>
  <c r="AD18" i="37" s="1"/>
  <c r="AA17" i="37"/>
  <c r="AD17" i="37" s="1"/>
  <c r="AA16" i="37"/>
  <c r="AD16" i="37" s="1"/>
  <c r="AA15" i="37"/>
  <c r="AD15" i="37" s="1"/>
  <c r="AA14" i="37"/>
  <c r="AD14" i="37" s="1"/>
  <c r="AA13" i="37"/>
  <c r="AD13" i="37" s="1"/>
  <c r="AA12" i="37"/>
  <c r="AD12" i="37" s="1"/>
  <c r="AA11" i="37"/>
  <c r="AD11" i="37" s="1"/>
  <c r="AA10" i="37"/>
  <c r="AD10" i="37" s="1"/>
  <c r="AA9" i="37"/>
  <c r="AD9" i="37" s="1"/>
  <c r="I177" i="38" s="1"/>
  <c r="AA8" i="37"/>
  <c r="AD8" i="37" s="1"/>
  <c r="AA7" i="37"/>
  <c r="AD7" i="37" s="1"/>
  <c r="R505" i="27"/>
  <c r="R504" i="27"/>
  <c r="R503" i="27"/>
  <c r="R502" i="27"/>
  <c r="R501" i="27"/>
  <c r="R500" i="27"/>
  <c r="R499" i="27"/>
  <c r="R498" i="27"/>
  <c r="R497" i="27"/>
  <c r="R496" i="27"/>
  <c r="R495" i="27"/>
  <c r="R494" i="27"/>
  <c r="R493" i="27"/>
  <c r="R492" i="27"/>
  <c r="R491" i="27"/>
  <c r="R490" i="27"/>
  <c r="R489" i="27"/>
  <c r="R488" i="27"/>
  <c r="R487" i="27"/>
  <c r="R486" i="27"/>
  <c r="R485" i="27"/>
  <c r="R484" i="27"/>
  <c r="R483" i="27"/>
  <c r="R482" i="27"/>
  <c r="R481" i="27"/>
  <c r="R480" i="27"/>
  <c r="R479" i="27"/>
  <c r="R478" i="27"/>
  <c r="R477" i="27"/>
  <c r="R476" i="27"/>
  <c r="R475" i="27"/>
  <c r="R474" i="27"/>
  <c r="R473" i="27"/>
  <c r="R472" i="27"/>
  <c r="R471" i="27"/>
  <c r="R470" i="27"/>
  <c r="R469" i="27"/>
  <c r="R468" i="27"/>
  <c r="R467" i="27"/>
  <c r="R466" i="27"/>
  <c r="R465" i="27"/>
  <c r="R464" i="27"/>
  <c r="R463" i="27"/>
  <c r="R462" i="27"/>
  <c r="R461" i="27"/>
  <c r="R460" i="27"/>
  <c r="R459" i="27"/>
  <c r="R458" i="27"/>
  <c r="R457" i="27"/>
  <c r="R456" i="27"/>
  <c r="R455" i="27"/>
  <c r="R454" i="27"/>
  <c r="R453" i="27"/>
  <c r="R452" i="27"/>
  <c r="R451" i="27"/>
  <c r="R450" i="27"/>
  <c r="R449" i="27"/>
  <c r="R448" i="27"/>
  <c r="R447" i="27"/>
  <c r="R446" i="27"/>
  <c r="R445" i="27"/>
  <c r="R444" i="27"/>
  <c r="R443" i="27"/>
  <c r="R442" i="27"/>
  <c r="R441" i="27"/>
  <c r="R440" i="27"/>
  <c r="R439" i="27"/>
  <c r="R438" i="27"/>
  <c r="R437" i="27"/>
  <c r="R436" i="27"/>
  <c r="R435" i="27"/>
  <c r="R434" i="27"/>
  <c r="R433" i="27"/>
  <c r="R432" i="27"/>
  <c r="R431" i="27"/>
  <c r="R430" i="27"/>
  <c r="R429" i="27"/>
  <c r="R428" i="27"/>
  <c r="R427" i="27"/>
  <c r="R426" i="27"/>
  <c r="R425" i="27"/>
  <c r="R424" i="27"/>
  <c r="R423" i="27"/>
  <c r="R422" i="27"/>
  <c r="R421" i="27"/>
  <c r="R420" i="27"/>
  <c r="R419" i="27"/>
  <c r="R418" i="27"/>
  <c r="R417" i="27"/>
  <c r="R416" i="27"/>
  <c r="R415" i="27"/>
  <c r="R414" i="27"/>
  <c r="R413" i="27"/>
  <c r="R412" i="27"/>
  <c r="R411" i="27"/>
  <c r="R410" i="27"/>
  <c r="R409" i="27"/>
  <c r="R408" i="27"/>
  <c r="R407" i="27"/>
  <c r="R406" i="27"/>
  <c r="R405" i="27"/>
  <c r="R404" i="27"/>
  <c r="R403" i="27"/>
  <c r="R402" i="27"/>
  <c r="R401" i="27"/>
  <c r="R400" i="27"/>
  <c r="R399" i="27"/>
  <c r="R398" i="27"/>
  <c r="R397" i="27"/>
  <c r="R396" i="27"/>
  <c r="R395" i="27"/>
  <c r="R394" i="27"/>
  <c r="R393" i="27"/>
  <c r="R392" i="27"/>
  <c r="R391" i="27"/>
  <c r="R390" i="27"/>
  <c r="R389" i="27"/>
  <c r="R388" i="27"/>
  <c r="R387" i="27"/>
  <c r="R386" i="27"/>
  <c r="R385" i="27"/>
  <c r="R384" i="27"/>
  <c r="R383" i="27"/>
  <c r="R382" i="27"/>
  <c r="R381" i="27"/>
  <c r="R380" i="27"/>
  <c r="R379" i="27"/>
  <c r="R378" i="27"/>
  <c r="R377" i="27"/>
  <c r="R376" i="27"/>
  <c r="R375" i="27"/>
  <c r="R374" i="27"/>
  <c r="R373" i="27"/>
  <c r="R372" i="27"/>
  <c r="R371" i="27"/>
  <c r="R370" i="27"/>
  <c r="R369" i="27"/>
  <c r="R368" i="27"/>
  <c r="R367" i="27"/>
  <c r="R366" i="27"/>
  <c r="R365" i="27"/>
  <c r="R364" i="27"/>
  <c r="R363" i="27"/>
  <c r="R362" i="27"/>
  <c r="R361" i="27"/>
  <c r="R360" i="27"/>
  <c r="R359" i="27"/>
  <c r="R358" i="27"/>
  <c r="R357" i="27"/>
  <c r="R356" i="27"/>
  <c r="R355" i="27"/>
  <c r="R354" i="27"/>
  <c r="R353" i="27"/>
  <c r="R352" i="27"/>
  <c r="R351" i="27"/>
  <c r="R350" i="27"/>
  <c r="R349" i="27"/>
  <c r="R348" i="27"/>
  <c r="R347" i="27"/>
  <c r="R346" i="27"/>
  <c r="R345" i="27"/>
  <c r="R344" i="27"/>
  <c r="R343" i="27"/>
  <c r="R342" i="27"/>
  <c r="R341" i="27"/>
  <c r="R340" i="27"/>
  <c r="R339" i="27"/>
  <c r="R338" i="27"/>
  <c r="R337" i="27"/>
  <c r="R336" i="27"/>
  <c r="R335" i="27"/>
  <c r="R334" i="27"/>
  <c r="R333" i="27"/>
  <c r="R332" i="27"/>
  <c r="R331" i="27"/>
  <c r="R330" i="27"/>
  <c r="R329" i="27"/>
  <c r="R328" i="27"/>
  <c r="R327" i="27"/>
  <c r="R326" i="27"/>
  <c r="R325" i="27"/>
  <c r="R324" i="27"/>
  <c r="R323" i="27"/>
  <c r="R322" i="27"/>
  <c r="R321" i="27"/>
  <c r="R320" i="27"/>
  <c r="R319" i="27"/>
  <c r="R318" i="27"/>
  <c r="R317" i="27"/>
  <c r="R316" i="27"/>
  <c r="R315" i="27"/>
  <c r="R314" i="27"/>
  <c r="R313" i="27"/>
  <c r="R312" i="27"/>
  <c r="R311" i="27"/>
  <c r="R310" i="27"/>
  <c r="R309" i="27"/>
  <c r="R308" i="27"/>
  <c r="R307" i="27"/>
  <c r="R306" i="27"/>
  <c r="R305" i="27"/>
  <c r="R304" i="27"/>
  <c r="R303" i="27"/>
  <c r="R302" i="27"/>
  <c r="R301" i="27"/>
  <c r="R300" i="27"/>
  <c r="R299" i="27"/>
  <c r="R298" i="27"/>
  <c r="R297" i="27"/>
  <c r="R296" i="27"/>
  <c r="R295" i="27"/>
  <c r="R294" i="27"/>
  <c r="R293" i="27"/>
  <c r="R292" i="27"/>
  <c r="R291" i="27"/>
  <c r="R290" i="27"/>
  <c r="R289" i="27"/>
  <c r="R288" i="27"/>
  <c r="R287" i="27"/>
  <c r="R286" i="27"/>
  <c r="R285" i="27"/>
  <c r="R284" i="27"/>
  <c r="R283" i="27"/>
  <c r="R282" i="27"/>
  <c r="R281" i="27"/>
  <c r="R280" i="27"/>
  <c r="R279" i="27"/>
  <c r="R278" i="27"/>
  <c r="R277" i="27"/>
  <c r="R276" i="27"/>
  <c r="R275" i="27"/>
  <c r="R274" i="27"/>
  <c r="R273" i="27"/>
  <c r="R272" i="27"/>
  <c r="R271" i="27"/>
  <c r="R270" i="27"/>
  <c r="R269" i="27"/>
  <c r="R268" i="27"/>
  <c r="R267" i="27"/>
  <c r="R266" i="27"/>
  <c r="R265" i="27"/>
  <c r="R264" i="27"/>
  <c r="R263" i="27"/>
  <c r="R262" i="27"/>
  <c r="R261" i="27"/>
  <c r="R260" i="27"/>
  <c r="R259" i="27"/>
  <c r="R258" i="27"/>
  <c r="R257" i="27"/>
  <c r="R256" i="27"/>
  <c r="R255" i="27"/>
  <c r="R254" i="27"/>
  <c r="R253" i="27"/>
  <c r="R252" i="27"/>
  <c r="R251" i="27"/>
  <c r="R250" i="27"/>
  <c r="R249" i="27"/>
  <c r="R248" i="27"/>
  <c r="R247" i="27"/>
  <c r="R246" i="27"/>
  <c r="R245" i="27"/>
  <c r="R244" i="27"/>
  <c r="R243" i="27"/>
  <c r="R242" i="27"/>
  <c r="R241" i="27"/>
  <c r="R240" i="27"/>
  <c r="R239" i="27"/>
  <c r="R238" i="27"/>
  <c r="R237" i="27"/>
  <c r="R236" i="27"/>
  <c r="R235" i="27"/>
  <c r="R234" i="27"/>
  <c r="R233" i="27"/>
  <c r="R232" i="27"/>
  <c r="R231" i="27"/>
  <c r="R230" i="27"/>
  <c r="R229" i="27"/>
  <c r="R228" i="27"/>
  <c r="R227" i="27"/>
  <c r="R226" i="27"/>
  <c r="R225" i="27"/>
  <c r="R224" i="27"/>
  <c r="R223" i="27"/>
  <c r="R222" i="27"/>
  <c r="R221" i="27"/>
  <c r="R220" i="27"/>
  <c r="R219" i="27"/>
  <c r="R218" i="27"/>
  <c r="R217" i="27"/>
  <c r="R216" i="27"/>
  <c r="R215" i="27"/>
  <c r="R214" i="27"/>
  <c r="R213" i="27"/>
  <c r="R212" i="27"/>
  <c r="R211" i="27"/>
  <c r="R210" i="27"/>
  <c r="R209" i="27"/>
  <c r="R208" i="27"/>
  <c r="R207" i="27"/>
  <c r="R206" i="27"/>
  <c r="R205" i="27"/>
  <c r="R204" i="27"/>
  <c r="R203" i="27"/>
  <c r="R202" i="27"/>
  <c r="R201" i="27"/>
  <c r="R200" i="27"/>
  <c r="R199" i="27"/>
  <c r="R198" i="27"/>
  <c r="R197" i="27"/>
  <c r="R196" i="27"/>
  <c r="R195" i="27"/>
  <c r="R194" i="27"/>
  <c r="R193" i="27"/>
  <c r="R192" i="27"/>
  <c r="R191" i="27"/>
  <c r="R190" i="27"/>
  <c r="R189" i="27"/>
  <c r="R188" i="27"/>
  <c r="R187" i="27"/>
  <c r="R186" i="27"/>
  <c r="R185" i="27"/>
  <c r="R184" i="27"/>
  <c r="R183" i="27"/>
  <c r="R182" i="27"/>
  <c r="R181" i="27"/>
  <c r="R180" i="27"/>
  <c r="R179" i="27"/>
  <c r="R178" i="27"/>
  <c r="R177" i="27"/>
  <c r="R176" i="27"/>
  <c r="R175" i="27"/>
  <c r="R174" i="27"/>
  <c r="R173" i="27"/>
  <c r="R172" i="27"/>
  <c r="R171" i="27"/>
  <c r="R170" i="27"/>
  <c r="R169" i="27"/>
  <c r="R168" i="27"/>
  <c r="R167" i="27"/>
  <c r="R166" i="27"/>
  <c r="R165" i="27"/>
  <c r="R164" i="27"/>
  <c r="R163" i="27"/>
  <c r="R162" i="27"/>
  <c r="R161" i="27"/>
  <c r="R160" i="27"/>
  <c r="R159" i="27"/>
  <c r="R158" i="27"/>
  <c r="R157" i="27"/>
  <c r="R156" i="27"/>
  <c r="R155" i="27"/>
  <c r="R154" i="27"/>
  <c r="R153" i="27"/>
  <c r="R152" i="27"/>
  <c r="R151" i="27"/>
  <c r="R150" i="27"/>
  <c r="R149" i="27"/>
  <c r="R148" i="27"/>
  <c r="R147" i="27"/>
  <c r="R146" i="27"/>
  <c r="R145" i="27"/>
  <c r="R144" i="27"/>
  <c r="R143" i="27"/>
  <c r="R142" i="27"/>
  <c r="R141" i="27"/>
  <c r="R140" i="27"/>
  <c r="R139" i="27"/>
  <c r="R138" i="27"/>
  <c r="R137" i="27"/>
  <c r="R136" i="27"/>
  <c r="R135" i="27"/>
  <c r="R134" i="27"/>
  <c r="R133" i="27"/>
  <c r="R132" i="27"/>
  <c r="R131" i="27"/>
  <c r="R130" i="27"/>
  <c r="R129" i="27"/>
  <c r="R128" i="27"/>
  <c r="R127" i="27"/>
  <c r="R126" i="27"/>
  <c r="R125" i="27"/>
  <c r="R124" i="27"/>
  <c r="R123" i="27"/>
  <c r="R122" i="27"/>
  <c r="R121" i="27"/>
  <c r="R120" i="27"/>
  <c r="R119" i="27"/>
  <c r="R118" i="27"/>
  <c r="R117" i="27"/>
  <c r="R116" i="27"/>
  <c r="R115" i="27"/>
  <c r="R114" i="27"/>
  <c r="R113" i="27"/>
  <c r="R112" i="27"/>
  <c r="R111" i="27"/>
  <c r="R110" i="27"/>
  <c r="R109" i="27"/>
  <c r="R108" i="27"/>
  <c r="R107" i="27"/>
  <c r="R106" i="27"/>
  <c r="R105" i="27"/>
  <c r="R104" i="27"/>
  <c r="R103" i="27"/>
  <c r="R102" i="27"/>
  <c r="R101" i="27"/>
  <c r="R100" i="27"/>
  <c r="R99" i="27"/>
  <c r="R98" i="27"/>
  <c r="R97" i="27"/>
  <c r="R96" i="27"/>
  <c r="R95" i="27"/>
  <c r="R94" i="27"/>
  <c r="R93" i="27"/>
  <c r="R92" i="27"/>
  <c r="R91" i="27"/>
  <c r="R90" i="27"/>
  <c r="R89" i="27"/>
  <c r="R88" i="27"/>
  <c r="R87" i="27"/>
  <c r="R86" i="27"/>
  <c r="R85" i="27"/>
  <c r="R84" i="27"/>
  <c r="R83" i="27"/>
  <c r="R82" i="27"/>
  <c r="R81" i="27"/>
  <c r="R80" i="27"/>
  <c r="R79" i="27"/>
  <c r="R78" i="27"/>
  <c r="R77" i="27"/>
  <c r="R76" i="27"/>
  <c r="R75" i="27"/>
  <c r="R74" i="27"/>
  <c r="R73" i="27"/>
  <c r="R72" i="27"/>
  <c r="R71" i="27"/>
  <c r="R70" i="27"/>
  <c r="R69" i="27"/>
  <c r="R68" i="27"/>
  <c r="R67" i="27"/>
  <c r="R66" i="27"/>
  <c r="R65" i="27"/>
  <c r="R64" i="27"/>
  <c r="R63" i="27"/>
  <c r="R62" i="27"/>
  <c r="R61" i="27"/>
  <c r="R60" i="27"/>
  <c r="R59" i="27"/>
  <c r="R58" i="27"/>
  <c r="R57" i="27"/>
  <c r="R56" i="27"/>
  <c r="R55" i="27"/>
  <c r="R54" i="27"/>
  <c r="R53" i="27"/>
  <c r="R52" i="27"/>
  <c r="R51" i="27"/>
  <c r="R50" i="27"/>
  <c r="R49" i="27"/>
  <c r="R48" i="27"/>
  <c r="R47" i="27"/>
  <c r="R46" i="27"/>
  <c r="R45" i="27"/>
  <c r="R44" i="27"/>
  <c r="R43" i="27"/>
  <c r="R42" i="27"/>
  <c r="R41" i="27"/>
  <c r="R40" i="27"/>
  <c r="R39" i="27"/>
  <c r="R38" i="27"/>
  <c r="R37" i="27"/>
  <c r="R36" i="27"/>
  <c r="R35" i="27"/>
  <c r="R34" i="27"/>
  <c r="R33" i="27"/>
  <c r="R32" i="27"/>
  <c r="R31" i="27"/>
  <c r="R30" i="27"/>
  <c r="R29" i="27"/>
  <c r="R28" i="27"/>
  <c r="R27" i="27"/>
  <c r="R26" i="27"/>
  <c r="R25" i="27"/>
  <c r="R24" i="27"/>
  <c r="R23" i="27"/>
  <c r="R22" i="27"/>
  <c r="R21" i="27"/>
  <c r="R20" i="27"/>
  <c r="R19" i="27"/>
  <c r="R18" i="27"/>
  <c r="R17" i="27"/>
  <c r="R16" i="27"/>
  <c r="R15" i="27"/>
  <c r="R14" i="27"/>
  <c r="R13" i="27"/>
  <c r="R12" i="27"/>
  <c r="R11" i="27"/>
  <c r="R10" i="27"/>
  <c r="R9" i="27"/>
  <c r="R8" i="27"/>
  <c r="R7" i="27"/>
  <c r="X506" i="27"/>
  <c r="W506" i="27"/>
  <c r="Y505" i="27"/>
  <c r="Z505" i="27" s="1"/>
  <c r="Y504" i="27"/>
  <c r="Z504" i="27" s="1"/>
  <c r="Y503" i="27"/>
  <c r="Z503" i="27" s="1"/>
  <c r="Y502" i="27"/>
  <c r="Z502" i="27" s="1"/>
  <c r="Y501" i="27"/>
  <c r="Z501" i="27" s="1"/>
  <c r="Y500" i="27"/>
  <c r="Z500" i="27" s="1"/>
  <c r="Y499" i="27"/>
  <c r="Z499" i="27" s="1"/>
  <c r="Y498" i="27"/>
  <c r="Z498" i="27" s="1"/>
  <c r="Y497" i="27"/>
  <c r="Z497" i="27" s="1"/>
  <c r="Y496" i="27"/>
  <c r="Z496" i="27" s="1"/>
  <c r="Y495" i="27"/>
  <c r="Z495" i="27" s="1"/>
  <c r="Y494" i="27"/>
  <c r="Z494" i="27" s="1"/>
  <c r="Y493" i="27"/>
  <c r="Z493" i="27" s="1"/>
  <c r="Y492" i="27"/>
  <c r="Z492" i="27" s="1"/>
  <c r="Y491" i="27"/>
  <c r="Z491" i="27" s="1"/>
  <c r="Y490" i="27"/>
  <c r="Z490" i="27" s="1"/>
  <c r="Y489" i="27"/>
  <c r="Z489" i="27" s="1"/>
  <c r="Y488" i="27"/>
  <c r="Z488" i="27" s="1"/>
  <c r="Y487" i="27"/>
  <c r="Z487" i="27" s="1"/>
  <c r="Y486" i="27"/>
  <c r="Z486" i="27" s="1"/>
  <c r="Y485" i="27"/>
  <c r="Z485" i="27" s="1"/>
  <c r="Y484" i="27"/>
  <c r="Z484" i="27" s="1"/>
  <c r="Y483" i="27"/>
  <c r="Z483" i="27" s="1"/>
  <c r="Y482" i="27"/>
  <c r="Z482" i="27" s="1"/>
  <c r="Y481" i="27"/>
  <c r="Z481" i="27" s="1"/>
  <c r="Y480" i="27"/>
  <c r="Z480" i="27" s="1"/>
  <c r="Y479" i="27"/>
  <c r="Z479" i="27" s="1"/>
  <c r="Y478" i="27"/>
  <c r="Z478" i="27" s="1"/>
  <c r="Y477" i="27"/>
  <c r="Z477" i="27" s="1"/>
  <c r="Y476" i="27"/>
  <c r="Z476" i="27" s="1"/>
  <c r="Y475" i="27"/>
  <c r="Z475" i="27" s="1"/>
  <c r="Y474" i="27"/>
  <c r="Z474" i="27" s="1"/>
  <c r="Y473" i="27"/>
  <c r="Z473" i="27" s="1"/>
  <c r="Y472" i="27"/>
  <c r="Z472" i="27" s="1"/>
  <c r="Y471" i="27"/>
  <c r="Z471" i="27" s="1"/>
  <c r="Y470" i="27"/>
  <c r="Z470" i="27" s="1"/>
  <c r="Y469" i="27"/>
  <c r="Z469" i="27" s="1"/>
  <c r="Y468" i="27"/>
  <c r="Z468" i="27" s="1"/>
  <c r="Y467" i="27"/>
  <c r="Z467" i="27" s="1"/>
  <c r="Y466" i="27"/>
  <c r="Z466" i="27" s="1"/>
  <c r="Y465" i="27"/>
  <c r="Z465" i="27" s="1"/>
  <c r="Y464" i="27"/>
  <c r="Z464" i="27" s="1"/>
  <c r="Y463" i="27"/>
  <c r="Z463" i="27" s="1"/>
  <c r="Y462" i="27"/>
  <c r="Z462" i="27" s="1"/>
  <c r="Y461" i="27"/>
  <c r="Z461" i="27" s="1"/>
  <c r="Y460" i="27"/>
  <c r="Z460" i="27" s="1"/>
  <c r="Y459" i="27"/>
  <c r="Z459" i="27" s="1"/>
  <c r="Y458" i="27"/>
  <c r="Z458" i="27" s="1"/>
  <c r="Y457" i="27"/>
  <c r="Z457" i="27" s="1"/>
  <c r="Y456" i="27"/>
  <c r="Z456" i="27" s="1"/>
  <c r="Y455" i="27"/>
  <c r="Z455" i="27" s="1"/>
  <c r="Y454" i="27"/>
  <c r="Z454" i="27" s="1"/>
  <c r="Y453" i="27"/>
  <c r="Z453" i="27" s="1"/>
  <c r="Y452" i="27"/>
  <c r="Z452" i="27" s="1"/>
  <c r="Y451" i="27"/>
  <c r="Z451" i="27" s="1"/>
  <c r="Y450" i="27"/>
  <c r="Z450" i="27" s="1"/>
  <c r="Y449" i="27"/>
  <c r="Z449" i="27" s="1"/>
  <c r="Y448" i="27"/>
  <c r="Z448" i="27" s="1"/>
  <c r="Y447" i="27"/>
  <c r="Z447" i="27" s="1"/>
  <c r="Y446" i="27"/>
  <c r="Z446" i="27" s="1"/>
  <c r="Y445" i="27"/>
  <c r="Z445" i="27" s="1"/>
  <c r="Y444" i="27"/>
  <c r="Z444" i="27" s="1"/>
  <c r="Y443" i="27"/>
  <c r="Z443" i="27" s="1"/>
  <c r="Y442" i="27"/>
  <c r="Z442" i="27" s="1"/>
  <c r="Y441" i="27"/>
  <c r="Z441" i="27" s="1"/>
  <c r="Y440" i="27"/>
  <c r="Z440" i="27" s="1"/>
  <c r="Y439" i="27"/>
  <c r="Z439" i="27" s="1"/>
  <c r="Y438" i="27"/>
  <c r="Z438" i="27" s="1"/>
  <c r="Y437" i="27"/>
  <c r="Z437" i="27" s="1"/>
  <c r="Y436" i="27"/>
  <c r="Z436" i="27" s="1"/>
  <c r="Y435" i="27"/>
  <c r="Z435" i="27" s="1"/>
  <c r="Y434" i="27"/>
  <c r="Z434" i="27" s="1"/>
  <c r="Y433" i="27"/>
  <c r="Z433" i="27" s="1"/>
  <c r="Y432" i="27"/>
  <c r="Z432" i="27" s="1"/>
  <c r="Y431" i="27"/>
  <c r="Z431" i="27" s="1"/>
  <c r="Y430" i="27"/>
  <c r="Z430" i="27" s="1"/>
  <c r="Y429" i="27"/>
  <c r="Z429" i="27" s="1"/>
  <c r="Y428" i="27"/>
  <c r="Z428" i="27" s="1"/>
  <c r="Y427" i="27"/>
  <c r="Z427" i="27" s="1"/>
  <c r="Y426" i="27"/>
  <c r="Z426" i="27" s="1"/>
  <c r="Y425" i="27"/>
  <c r="Z425" i="27" s="1"/>
  <c r="Y424" i="27"/>
  <c r="Z424" i="27" s="1"/>
  <c r="Y423" i="27"/>
  <c r="Z423" i="27" s="1"/>
  <c r="Y422" i="27"/>
  <c r="Z422" i="27" s="1"/>
  <c r="Y421" i="27"/>
  <c r="Z421" i="27" s="1"/>
  <c r="Y420" i="27"/>
  <c r="Z420" i="27" s="1"/>
  <c r="Y419" i="27"/>
  <c r="Z419" i="27" s="1"/>
  <c r="Y418" i="27"/>
  <c r="Z418" i="27" s="1"/>
  <c r="Y417" i="27"/>
  <c r="Z417" i="27" s="1"/>
  <c r="Y416" i="27"/>
  <c r="Z416" i="27" s="1"/>
  <c r="Y415" i="27"/>
  <c r="Z415" i="27" s="1"/>
  <c r="Y414" i="27"/>
  <c r="Z414" i="27" s="1"/>
  <c r="Y413" i="27"/>
  <c r="Z413" i="27" s="1"/>
  <c r="Y412" i="27"/>
  <c r="Z412" i="27" s="1"/>
  <c r="Y411" i="27"/>
  <c r="Z411" i="27" s="1"/>
  <c r="Y410" i="27"/>
  <c r="Z410" i="27" s="1"/>
  <c r="Y409" i="27"/>
  <c r="Z409" i="27" s="1"/>
  <c r="Y408" i="27"/>
  <c r="Z408" i="27" s="1"/>
  <c r="Y407" i="27"/>
  <c r="Z407" i="27" s="1"/>
  <c r="Y406" i="27"/>
  <c r="Z406" i="27" s="1"/>
  <c r="Y405" i="27"/>
  <c r="Z405" i="27" s="1"/>
  <c r="Y404" i="27"/>
  <c r="Z404" i="27" s="1"/>
  <c r="Y403" i="27"/>
  <c r="Z403" i="27" s="1"/>
  <c r="Y402" i="27"/>
  <c r="Z402" i="27" s="1"/>
  <c r="Y401" i="27"/>
  <c r="Z401" i="27" s="1"/>
  <c r="Y400" i="27"/>
  <c r="Z400" i="27" s="1"/>
  <c r="Y399" i="27"/>
  <c r="Z399" i="27" s="1"/>
  <c r="Y398" i="27"/>
  <c r="Z398" i="27" s="1"/>
  <c r="Y397" i="27"/>
  <c r="Z397" i="27" s="1"/>
  <c r="Y396" i="27"/>
  <c r="Z396" i="27" s="1"/>
  <c r="Y395" i="27"/>
  <c r="Z395" i="27" s="1"/>
  <c r="Y394" i="27"/>
  <c r="Z394" i="27" s="1"/>
  <c r="Y393" i="27"/>
  <c r="Z393" i="27" s="1"/>
  <c r="Y392" i="27"/>
  <c r="Z392" i="27" s="1"/>
  <c r="Y391" i="27"/>
  <c r="Z391" i="27" s="1"/>
  <c r="Y390" i="27"/>
  <c r="Z390" i="27" s="1"/>
  <c r="Y389" i="27"/>
  <c r="Z389" i="27" s="1"/>
  <c r="Y388" i="27"/>
  <c r="Z388" i="27" s="1"/>
  <c r="Y387" i="27"/>
  <c r="Z387" i="27" s="1"/>
  <c r="Y386" i="27"/>
  <c r="Z386" i="27" s="1"/>
  <c r="Y385" i="27"/>
  <c r="Z385" i="27" s="1"/>
  <c r="Y384" i="27"/>
  <c r="Z384" i="27" s="1"/>
  <c r="Y383" i="27"/>
  <c r="Z383" i="27" s="1"/>
  <c r="Y382" i="27"/>
  <c r="Z382" i="27" s="1"/>
  <c r="Y381" i="27"/>
  <c r="Z381" i="27" s="1"/>
  <c r="Y380" i="27"/>
  <c r="Z380" i="27" s="1"/>
  <c r="Y379" i="27"/>
  <c r="Z379" i="27" s="1"/>
  <c r="Y378" i="27"/>
  <c r="Z378" i="27" s="1"/>
  <c r="Y377" i="27"/>
  <c r="Z377" i="27" s="1"/>
  <c r="Y376" i="27"/>
  <c r="Z376" i="27" s="1"/>
  <c r="Y375" i="27"/>
  <c r="Z375" i="27" s="1"/>
  <c r="Y374" i="27"/>
  <c r="Z374" i="27" s="1"/>
  <c r="Y373" i="27"/>
  <c r="Z373" i="27" s="1"/>
  <c r="Y372" i="27"/>
  <c r="Z372" i="27" s="1"/>
  <c r="Y371" i="27"/>
  <c r="Z371" i="27" s="1"/>
  <c r="Y370" i="27"/>
  <c r="Z370" i="27" s="1"/>
  <c r="Y369" i="27"/>
  <c r="Z369" i="27" s="1"/>
  <c r="Y368" i="27"/>
  <c r="Z368" i="27" s="1"/>
  <c r="Y367" i="27"/>
  <c r="Z367" i="27" s="1"/>
  <c r="Y366" i="27"/>
  <c r="Z366" i="27" s="1"/>
  <c r="Y365" i="27"/>
  <c r="Z365" i="27" s="1"/>
  <c r="Y364" i="27"/>
  <c r="Z364" i="27" s="1"/>
  <c r="Y363" i="27"/>
  <c r="Z363" i="27" s="1"/>
  <c r="Y362" i="27"/>
  <c r="Z362" i="27" s="1"/>
  <c r="Y361" i="27"/>
  <c r="Z361" i="27" s="1"/>
  <c r="Y360" i="27"/>
  <c r="Z360" i="27" s="1"/>
  <c r="Y359" i="27"/>
  <c r="Z359" i="27" s="1"/>
  <c r="Y358" i="27"/>
  <c r="Z358" i="27" s="1"/>
  <c r="Y357" i="27"/>
  <c r="Z357" i="27" s="1"/>
  <c r="Y356" i="27"/>
  <c r="Z356" i="27" s="1"/>
  <c r="Y355" i="27"/>
  <c r="Z355" i="27" s="1"/>
  <c r="Y354" i="27"/>
  <c r="Z354" i="27" s="1"/>
  <c r="Y353" i="27"/>
  <c r="Z353" i="27" s="1"/>
  <c r="Y352" i="27"/>
  <c r="Z352" i="27" s="1"/>
  <c r="Y351" i="27"/>
  <c r="Z351" i="27" s="1"/>
  <c r="Y350" i="27"/>
  <c r="Z350" i="27" s="1"/>
  <c r="Y349" i="27"/>
  <c r="Z349" i="27" s="1"/>
  <c r="Y348" i="27"/>
  <c r="Z348" i="27" s="1"/>
  <c r="Y347" i="27"/>
  <c r="Z347" i="27" s="1"/>
  <c r="Y346" i="27"/>
  <c r="Z346" i="27" s="1"/>
  <c r="Y345" i="27"/>
  <c r="Z345" i="27" s="1"/>
  <c r="Y344" i="27"/>
  <c r="Z344" i="27" s="1"/>
  <c r="Y343" i="27"/>
  <c r="Z343" i="27" s="1"/>
  <c r="Y342" i="27"/>
  <c r="Z342" i="27" s="1"/>
  <c r="Y341" i="27"/>
  <c r="Z341" i="27" s="1"/>
  <c r="Y340" i="27"/>
  <c r="Z340" i="27" s="1"/>
  <c r="Y339" i="27"/>
  <c r="Z339" i="27" s="1"/>
  <c r="Y338" i="27"/>
  <c r="Z338" i="27" s="1"/>
  <c r="Y337" i="27"/>
  <c r="Z337" i="27" s="1"/>
  <c r="Y336" i="27"/>
  <c r="Z336" i="27" s="1"/>
  <c r="Y335" i="27"/>
  <c r="Z335" i="27" s="1"/>
  <c r="Y334" i="27"/>
  <c r="Z334" i="27" s="1"/>
  <c r="Y333" i="27"/>
  <c r="Z333" i="27" s="1"/>
  <c r="Y332" i="27"/>
  <c r="Z332" i="27" s="1"/>
  <c r="Y331" i="27"/>
  <c r="Z331" i="27" s="1"/>
  <c r="Y330" i="27"/>
  <c r="Z330" i="27" s="1"/>
  <c r="Y329" i="27"/>
  <c r="Z329" i="27" s="1"/>
  <c r="Y328" i="27"/>
  <c r="Z328" i="27" s="1"/>
  <c r="Y327" i="27"/>
  <c r="Z327" i="27" s="1"/>
  <c r="Y326" i="27"/>
  <c r="Z326" i="27" s="1"/>
  <c r="Y325" i="27"/>
  <c r="Z325" i="27" s="1"/>
  <c r="Y324" i="27"/>
  <c r="Z324" i="27" s="1"/>
  <c r="Y323" i="27"/>
  <c r="Z323" i="27" s="1"/>
  <c r="Y322" i="27"/>
  <c r="Z322" i="27" s="1"/>
  <c r="Y321" i="27"/>
  <c r="Z321" i="27" s="1"/>
  <c r="Y320" i="27"/>
  <c r="Z320" i="27" s="1"/>
  <c r="Y319" i="27"/>
  <c r="Z319" i="27" s="1"/>
  <c r="Y318" i="27"/>
  <c r="Z318" i="27" s="1"/>
  <c r="Y317" i="27"/>
  <c r="Z317" i="27" s="1"/>
  <c r="Y316" i="27"/>
  <c r="Z316" i="27" s="1"/>
  <c r="Y315" i="27"/>
  <c r="Z315" i="27" s="1"/>
  <c r="Y314" i="27"/>
  <c r="Z314" i="27" s="1"/>
  <c r="Y313" i="27"/>
  <c r="Z313" i="27" s="1"/>
  <c r="Y312" i="27"/>
  <c r="Z312" i="27" s="1"/>
  <c r="Y311" i="27"/>
  <c r="Z311" i="27" s="1"/>
  <c r="Y310" i="27"/>
  <c r="Z310" i="27" s="1"/>
  <c r="Y309" i="27"/>
  <c r="Z309" i="27" s="1"/>
  <c r="Y308" i="27"/>
  <c r="Z308" i="27" s="1"/>
  <c r="Y307" i="27"/>
  <c r="Z307" i="27" s="1"/>
  <c r="Y306" i="27"/>
  <c r="Z306" i="27" s="1"/>
  <c r="Y305" i="27"/>
  <c r="Z305" i="27" s="1"/>
  <c r="Y304" i="27"/>
  <c r="Z304" i="27" s="1"/>
  <c r="Y303" i="27"/>
  <c r="Z303" i="27" s="1"/>
  <c r="Y302" i="27"/>
  <c r="Z302" i="27" s="1"/>
  <c r="Y301" i="27"/>
  <c r="Z301" i="27" s="1"/>
  <c r="Y300" i="27"/>
  <c r="Z300" i="27" s="1"/>
  <c r="Y299" i="27"/>
  <c r="Z299" i="27" s="1"/>
  <c r="Y298" i="27"/>
  <c r="Z298" i="27" s="1"/>
  <c r="Y297" i="27"/>
  <c r="Z297" i="27" s="1"/>
  <c r="Y296" i="27"/>
  <c r="Z296" i="27" s="1"/>
  <c r="Y295" i="27"/>
  <c r="Z295" i="27" s="1"/>
  <c r="Y294" i="27"/>
  <c r="Z294" i="27" s="1"/>
  <c r="Y293" i="27"/>
  <c r="Z293" i="27" s="1"/>
  <c r="Y292" i="27"/>
  <c r="Z292" i="27" s="1"/>
  <c r="Y291" i="27"/>
  <c r="Z291" i="27" s="1"/>
  <c r="Y290" i="27"/>
  <c r="Z290" i="27" s="1"/>
  <c r="Y289" i="27"/>
  <c r="Z289" i="27" s="1"/>
  <c r="Y288" i="27"/>
  <c r="Z288" i="27" s="1"/>
  <c r="Y287" i="27"/>
  <c r="Z287" i="27" s="1"/>
  <c r="Y286" i="27"/>
  <c r="Z286" i="27" s="1"/>
  <c r="Y285" i="27"/>
  <c r="Z285" i="27" s="1"/>
  <c r="Y284" i="27"/>
  <c r="Z284" i="27" s="1"/>
  <c r="Y283" i="27"/>
  <c r="Z283" i="27" s="1"/>
  <c r="Y282" i="27"/>
  <c r="Z282" i="27" s="1"/>
  <c r="Y281" i="27"/>
  <c r="Z281" i="27" s="1"/>
  <c r="Y280" i="27"/>
  <c r="Z280" i="27" s="1"/>
  <c r="Y279" i="27"/>
  <c r="Z279" i="27" s="1"/>
  <c r="Y278" i="27"/>
  <c r="Z278" i="27" s="1"/>
  <c r="Y277" i="27"/>
  <c r="Z277" i="27" s="1"/>
  <c r="Y276" i="27"/>
  <c r="Z276" i="27" s="1"/>
  <c r="Y275" i="27"/>
  <c r="Z275" i="27" s="1"/>
  <c r="Y274" i="27"/>
  <c r="Z274" i="27" s="1"/>
  <c r="Y273" i="27"/>
  <c r="Z273" i="27" s="1"/>
  <c r="Y272" i="27"/>
  <c r="Z272" i="27" s="1"/>
  <c r="Y271" i="27"/>
  <c r="Z271" i="27" s="1"/>
  <c r="Y270" i="27"/>
  <c r="Z270" i="27" s="1"/>
  <c r="Y269" i="27"/>
  <c r="Z269" i="27" s="1"/>
  <c r="Y268" i="27"/>
  <c r="Z268" i="27" s="1"/>
  <c r="Y267" i="27"/>
  <c r="Z267" i="27" s="1"/>
  <c r="Y266" i="27"/>
  <c r="Z266" i="27" s="1"/>
  <c r="Y265" i="27"/>
  <c r="Z265" i="27" s="1"/>
  <c r="Y264" i="27"/>
  <c r="Z264" i="27" s="1"/>
  <c r="Y263" i="27"/>
  <c r="Z263" i="27" s="1"/>
  <c r="Y262" i="27"/>
  <c r="Z262" i="27" s="1"/>
  <c r="Y261" i="27"/>
  <c r="Z261" i="27" s="1"/>
  <c r="Y260" i="27"/>
  <c r="Z260" i="27" s="1"/>
  <c r="Y259" i="27"/>
  <c r="Z259" i="27" s="1"/>
  <c r="Y258" i="27"/>
  <c r="Z258" i="27" s="1"/>
  <c r="Y257" i="27"/>
  <c r="Z257" i="27" s="1"/>
  <c r="Y256" i="27"/>
  <c r="Z256" i="27" s="1"/>
  <c r="Y255" i="27"/>
  <c r="Z255" i="27" s="1"/>
  <c r="Y254" i="27"/>
  <c r="Z254" i="27" s="1"/>
  <c r="Y253" i="27"/>
  <c r="Z253" i="27" s="1"/>
  <c r="Y252" i="27"/>
  <c r="Z252" i="27" s="1"/>
  <c r="Y251" i="27"/>
  <c r="Z251" i="27" s="1"/>
  <c r="Y250" i="27"/>
  <c r="Z250" i="27" s="1"/>
  <c r="Y249" i="27"/>
  <c r="Z249" i="27" s="1"/>
  <c r="Y248" i="27"/>
  <c r="Z248" i="27" s="1"/>
  <c r="Y247" i="27"/>
  <c r="Z247" i="27" s="1"/>
  <c r="Y246" i="27"/>
  <c r="Z246" i="27" s="1"/>
  <c r="Y245" i="27"/>
  <c r="Z245" i="27" s="1"/>
  <c r="Y244" i="27"/>
  <c r="Z244" i="27" s="1"/>
  <c r="Y243" i="27"/>
  <c r="Z243" i="27" s="1"/>
  <c r="Y242" i="27"/>
  <c r="Z242" i="27" s="1"/>
  <c r="Y241" i="27"/>
  <c r="Z241" i="27" s="1"/>
  <c r="Y240" i="27"/>
  <c r="Z240" i="27" s="1"/>
  <c r="Y239" i="27"/>
  <c r="Z239" i="27" s="1"/>
  <c r="Y238" i="27"/>
  <c r="Z238" i="27" s="1"/>
  <c r="Y237" i="27"/>
  <c r="Z237" i="27" s="1"/>
  <c r="Y236" i="27"/>
  <c r="Z236" i="27" s="1"/>
  <c r="Y235" i="27"/>
  <c r="Z235" i="27" s="1"/>
  <c r="Y234" i="27"/>
  <c r="Z234" i="27" s="1"/>
  <c r="Y233" i="27"/>
  <c r="Z233" i="27" s="1"/>
  <c r="Y232" i="27"/>
  <c r="Z232" i="27" s="1"/>
  <c r="Y231" i="27"/>
  <c r="Z231" i="27" s="1"/>
  <c r="Y230" i="27"/>
  <c r="Z230" i="27" s="1"/>
  <c r="Y229" i="27"/>
  <c r="Z229" i="27" s="1"/>
  <c r="Y228" i="27"/>
  <c r="Z228" i="27" s="1"/>
  <c r="Y227" i="27"/>
  <c r="Z227" i="27" s="1"/>
  <c r="Y226" i="27"/>
  <c r="Z226" i="27" s="1"/>
  <c r="Y225" i="27"/>
  <c r="Z225" i="27" s="1"/>
  <c r="Y224" i="27"/>
  <c r="Z224" i="27" s="1"/>
  <c r="Y223" i="27"/>
  <c r="Z223" i="27" s="1"/>
  <c r="Y222" i="27"/>
  <c r="Z222" i="27" s="1"/>
  <c r="Y221" i="27"/>
  <c r="Z221" i="27" s="1"/>
  <c r="Y220" i="27"/>
  <c r="Z220" i="27" s="1"/>
  <c r="Y219" i="27"/>
  <c r="Z219" i="27" s="1"/>
  <c r="Y218" i="27"/>
  <c r="Z218" i="27" s="1"/>
  <c r="Y217" i="27"/>
  <c r="Z217" i="27" s="1"/>
  <c r="Y216" i="27"/>
  <c r="Z216" i="27" s="1"/>
  <c r="Y215" i="27"/>
  <c r="Z215" i="27" s="1"/>
  <c r="Y214" i="27"/>
  <c r="Z214" i="27" s="1"/>
  <c r="Y213" i="27"/>
  <c r="Z213" i="27" s="1"/>
  <c r="Y212" i="27"/>
  <c r="Z212" i="27" s="1"/>
  <c r="Y211" i="27"/>
  <c r="Z211" i="27" s="1"/>
  <c r="Y210" i="27"/>
  <c r="Z210" i="27" s="1"/>
  <c r="Y209" i="27"/>
  <c r="Z209" i="27" s="1"/>
  <c r="Y208" i="27"/>
  <c r="Z208" i="27" s="1"/>
  <c r="Y207" i="27"/>
  <c r="Z207" i="27" s="1"/>
  <c r="Y206" i="27"/>
  <c r="Z206" i="27" s="1"/>
  <c r="Y205" i="27"/>
  <c r="Z205" i="27" s="1"/>
  <c r="Y204" i="27"/>
  <c r="Z204" i="27" s="1"/>
  <c r="Y203" i="27"/>
  <c r="Z203" i="27" s="1"/>
  <c r="Y202" i="27"/>
  <c r="Z202" i="27" s="1"/>
  <c r="Y201" i="27"/>
  <c r="Z201" i="27" s="1"/>
  <c r="Y200" i="27"/>
  <c r="Z200" i="27" s="1"/>
  <c r="Y199" i="27"/>
  <c r="Z199" i="27" s="1"/>
  <c r="Y198" i="27"/>
  <c r="Z198" i="27" s="1"/>
  <c r="Y197" i="27"/>
  <c r="Z197" i="27" s="1"/>
  <c r="Y196" i="27"/>
  <c r="Z196" i="27" s="1"/>
  <c r="Y195" i="27"/>
  <c r="Z195" i="27" s="1"/>
  <c r="Y194" i="27"/>
  <c r="Z194" i="27" s="1"/>
  <c r="Y193" i="27"/>
  <c r="Z193" i="27" s="1"/>
  <c r="Y192" i="27"/>
  <c r="Z192" i="27" s="1"/>
  <c r="Y191" i="27"/>
  <c r="Z191" i="27" s="1"/>
  <c r="Y190" i="27"/>
  <c r="Z190" i="27" s="1"/>
  <c r="Y189" i="27"/>
  <c r="Z189" i="27" s="1"/>
  <c r="Y188" i="27"/>
  <c r="Z188" i="27" s="1"/>
  <c r="Y187" i="27"/>
  <c r="Z187" i="27" s="1"/>
  <c r="Y186" i="27"/>
  <c r="Z186" i="27" s="1"/>
  <c r="Y185" i="27"/>
  <c r="Z185" i="27" s="1"/>
  <c r="Y184" i="27"/>
  <c r="Z184" i="27" s="1"/>
  <c r="Y183" i="27"/>
  <c r="Z183" i="27" s="1"/>
  <c r="Y182" i="27"/>
  <c r="Z182" i="27" s="1"/>
  <c r="Y181" i="27"/>
  <c r="Z181" i="27" s="1"/>
  <c r="Y180" i="27"/>
  <c r="Z180" i="27" s="1"/>
  <c r="Y179" i="27"/>
  <c r="Z179" i="27" s="1"/>
  <c r="Y178" i="27"/>
  <c r="Z178" i="27" s="1"/>
  <c r="Y177" i="27"/>
  <c r="Z177" i="27" s="1"/>
  <c r="Y176" i="27"/>
  <c r="Z176" i="27" s="1"/>
  <c r="Y175" i="27"/>
  <c r="Z175" i="27" s="1"/>
  <c r="Y174" i="27"/>
  <c r="Z174" i="27" s="1"/>
  <c r="Y173" i="27"/>
  <c r="Z173" i="27" s="1"/>
  <c r="Y172" i="27"/>
  <c r="Z172" i="27" s="1"/>
  <c r="Y171" i="27"/>
  <c r="Z171" i="27" s="1"/>
  <c r="Y170" i="27"/>
  <c r="Z170" i="27" s="1"/>
  <c r="Y169" i="27"/>
  <c r="Z169" i="27" s="1"/>
  <c r="Y168" i="27"/>
  <c r="Z168" i="27" s="1"/>
  <c r="Y167" i="27"/>
  <c r="Z167" i="27" s="1"/>
  <c r="Y166" i="27"/>
  <c r="Z166" i="27" s="1"/>
  <c r="Y165" i="27"/>
  <c r="Z165" i="27" s="1"/>
  <c r="Y164" i="27"/>
  <c r="Z164" i="27" s="1"/>
  <c r="Y163" i="27"/>
  <c r="Z163" i="27" s="1"/>
  <c r="Y162" i="27"/>
  <c r="Z162" i="27" s="1"/>
  <c r="Y161" i="27"/>
  <c r="Z161" i="27" s="1"/>
  <c r="Y160" i="27"/>
  <c r="Z160" i="27" s="1"/>
  <c r="Y159" i="27"/>
  <c r="Z159" i="27" s="1"/>
  <c r="Y158" i="27"/>
  <c r="Z158" i="27" s="1"/>
  <c r="Y157" i="27"/>
  <c r="Z157" i="27" s="1"/>
  <c r="Y156" i="27"/>
  <c r="Z156" i="27" s="1"/>
  <c r="Y155" i="27"/>
  <c r="Z155" i="27" s="1"/>
  <c r="Y154" i="27"/>
  <c r="Z154" i="27" s="1"/>
  <c r="Y153" i="27"/>
  <c r="Z153" i="27" s="1"/>
  <c r="Y152" i="27"/>
  <c r="Z152" i="27" s="1"/>
  <c r="Y151" i="27"/>
  <c r="Z151" i="27" s="1"/>
  <c r="Y150" i="27"/>
  <c r="Z150" i="27" s="1"/>
  <c r="Y149" i="27"/>
  <c r="Z149" i="27" s="1"/>
  <c r="Y148" i="27"/>
  <c r="Z148" i="27" s="1"/>
  <c r="Y147" i="27"/>
  <c r="Z147" i="27" s="1"/>
  <c r="Y146" i="27"/>
  <c r="Z146" i="27" s="1"/>
  <c r="Y145" i="27"/>
  <c r="Z145" i="27" s="1"/>
  <c r="Y144" i="27"/>
  <c r="Z144" i="27" s="1"/>
  <c r="Y143" i="27"/>
  <c r="Z143" i="27" s="1"/>
  <c r="Y142" i="27"/>
  <c r="Z142" i="27" s="1"/>
  <c r="Y141" i="27"/>
  <c r="Z141" i="27" s="1"/>
  <c r="Y140" i="27"/>
  <c r="Z140" i="27" s="1"/>
  <c r="Y139" i="27"/>
  <c r="Z139" i="27" s="1"/>
  <c r="Y138" i="27"/>
  <c r="Z138" i="27" s="1"/>
  <c r="Y137" i="27"/>
  <c r="Z137" i="27" s="1"/>
  <c r="Y136" i="27"/>
  <c r="Z136" i="27" s="1"/>
  <c r="Y135" i="27"/>
  <c r="Z135" i="27" s="1"/>
  <c r="Y134" i="27"/>
  <c r="Z134" i="27" s="1"/>
  <c r="Y133" i="27"/>
  <c r="Z133" i="27" s="1"/>
  <c r="Y132" i="27"/>
  <c r="Z132" i="27" s="1"/>
  <c r="Y131" i="27"/>
  <c r="Z131" i="27" s="1"/>
  <c r="Y130" i="27"/>
  <c r="Z130" i="27" s="1"/>
  <c r="Y129" i="27"/>
  <c r="Z129" i="27" s="1"/>
  <c r="Y128" i="27"/>
  <c r="Z128" i="27" s="1"/>
  <c r="Y127" i="27"/>
  <c r="Z127" i="27" s="1"/>
  <c r="Y126" i="27"/>
  <c r="Z126" i="27" s="1"/>
  <c r="Y125" i="27"/>
  <c r="Z125" i="27" s="1"/>
  <c r="Y124" i="27"/>
  <c r="Z124" i="27" s="1"/>
  <c r="Y123" i="27"/>
  <c r="Z123" i="27" s="1"/>
  <c r="Y122" i="27"/>
  <c r="Z122" i="27" s="1"/>
  <c r="Y121" i="27"/>
  <c r="Z121" i="27" s="1"/>
  <c r="Y120" i="27"/>
  <c r="Z120" i="27" s="1"/>
  <c r="Y119" i="27"/>
  <c r="Z119" i="27" s="1"/>
  <c r="Y118" i="27"/>
  <c r="Z118" i="27" s="1"/>
  <c r="Y117" i="27"/>
  <c r="Z117" i="27" s="1"/>
  <c r="Y116" i="27"/>
  <c r="Z116" i="27" s="1"/>
  <c r="Y115" i="27"/>
  <c r="Z115" i="27" s="1"/>
  <c r="Y114" i="27"/>
  <c r="Z114" i="27" s="1"/>
  <c r="Y113" i="27"/>
  <c r="Z113" i="27" s="1"/>
  <c r="Y112" i="27"/>
  <c r="Z112" i="27" s="1"/>
  <c r="Y111" i="27"/>
  <c r="Z111" i="27" s="1"/>
  <c r="Y110" i="27"/>
  <c r="Z110" i="27" s="1"/>
  <c r="Y109" i="27"/>
  <c r="Z109" i="27" s="1"/>
  <c r="Y108" i="27"/>
  <c r="Z108" i="27" s="1"/>
  <c r="Y107" i="27"/>
  <c r="Z107" i="27" s="1"/>
  <c r="Y106" i="27"/>
  <c r="Z106" i="27" s="1"/>
  <c r="Y105" i="27"/>
  <c r="Z105" i="27" s="1"/>
  <c r="Y104" i="27"/>
  <c r="Z104" i="27" s="1"/>
  <c r="Y103" i="27"/>
  <c r="Z103" i="27" s="1"/>
  <c r="Y102" i="27"/>
  <c r="Z102" i="27" s="1"/>
  <c r="Y101" i="27"/>
  <c r="Z101" i="27" s="1"/>
  <c r="Y100" i="27"/>
  <c r="Z100" i="27" s="1"/>
  <c r="Y99" i="27"/>
  <c r="Z99" i="27" s="1"/>
  <c r="Y98" i="27"/>
  <c r="Z98" i="27" s="1"/>
  <c r="Y97" i="27"/>
  <c r="Z97" i="27" s="1"/>
  <c r="Y96" i="27"/>
  <c r="Z96" i="27" s="1"/>
  <c r="Y95" i="27"/>
  <c r="Z95" i="27" s="1"/>
  <c r="Y94" i="27"/>
  <c r="Z94" i="27" s="1"/>
  <c r="Y93" i="27"/>
  <c r="Z93" i="27" s="1"/>
  <c r="Y92" i="27"/>
  <c r="Z92" i="27" s="1"/>
  <c r="Y91" i="27"/>
  <c r="Z91" i="27" s="1"/>
  <c r="Y90" i="27"/>
  <c r="Z90" i="27" s="1"/>
  <c r="Y89" i="27"/>
  <c r="Z89" i="27" s="1"/>
  <c r="Y88" i="27"/>
  <c r="Z88" i="27" s="1"/>
  <c r="Y87" i="27"/>
  <c r="Z87" i="27" s="1"/>
  <c r="Y86" i="27"/>
  <c r="Z86" i="27" s="1"/>
  <c r="Y85" i="27"/>
  <c r="Z85" i="27" s="1"/>
  <c r="Y84" i="27"/>
  <c r="Z84" i="27" s="1"/>
  <c r="Y83" i="27"/>
  <c r="Z83" i="27" s="1"/>
  <c r="Y82" i="27"/>
  <c r="Z82" i="27" s="1"/>
  <c r="Y81" i="27"/>
  <c r="Z81" i="27" s="1"/>
  <c r="Y80" i="27"/>
  <c r="Z80" i="27" s="1"/>
  <c r="Y79" i="27"/>
  <c r="Z79" i="27" s="1"/>
  <c r="Y78" i="27"/>
  <c r="Z78" i="27" s="1"/>
  <c r="Y77" i="27"/>
  <c r="Z77" i="27" s="1"/>
  <c r="Y76" i="27"/>
  <c r="Z76" i="27" s="1"/>
  <c r="Y75" i="27"/>
  <c r="Z75" i="27" s="1"/>
  <c r="Y74" i="27"/>
  <c r="Z74" i="27" s="1"/>
  <c r="Y73" i="27"/>
  <c r="Z73" i="27" s="1"/>
  <c r="Y72" i="27"/>
  <c r="Z72" i="27" s="1"/>
  <c r="Y71" i="27"/>
  <c r="Z71" i="27" s="1"/>
  <c r="Y70" i="27"/>
  <c r="Z70" i="27" s="1"/>
  <c r="Y69" i="27"/>
  <c r="Z69" i="27" s="1"/>
  <c r="Y68" i="27"/>
  <c r="Z68" i="27" s="1"/>
  <c r="Y67" i="27"/>
  <c r="Z67" i="27" s="1"/>
  <c r="Y66" i="27"/>
  <c r="Z66" i="27" s="1"/>
  <c r="Y65" i="27"/>
  <c r="Z65" i="27" s="1"/>
  <c r="Y64" i="27"/>
  <c r="Z64" i="27" s="1"/>
  <c r="Y63" i="27"/>
  <c r="Z63" i="27" s="1"/>
  <c r="Y62" i="27"/>
  <c r="Z62" i="27" s="1"/>
  <c r="Y61" i="27"/>
  <c r="Z61" i="27" s="1"/>
  <c r="Y60" i="27"/>
  <c r="Z60" i="27" s="1"/>
  <c r="Y59" i="27"/>
  <c r="Z59" i="27" s="1"/>
  <c r="Y58" i="27"/>
  <c r="Z58" i="27" s="1"/>
  <c r="Y57" i="27"/>
  <c r="Z57" i="27" s="1"/>
  <c r="Y56" i="27"/>
  <c r="Z56" i="27" s="1"/>
  <c r="Y55" i="27"/>
  <c r="Z55" i="27" s="1"/>
  <c r="Y54" i="27"/>
  <c r="Z54" i="27" s="1"/>
  <c r="Y53" i="27"/>
  <c r="Z53" i="27" s="1"/>
  <c r="Y52" i="27"/>
  <c r="Z52" i="27" s="1"/>
  <c r="Y51" i="27"/>
  <c r="Z51" i="27" s="1"/>
  <c r="Y50" i="27"/>
  <c r="Z50" i="27" s="1"/>
  <c r="Y49" i="27"/>
  <c r="Z49" i="27" s="1"/>
  <c r="Y48" i="27"/>
  <c r="Z48" i="27" s="1"/>
  <c r="Y47" i="27"/>
  <c r="Z47" i="27" s="1"/>
  <c r="Y46" i="27"/>
  <c r="Z46" i="27" s="1"/>
  <c r="Y45" i="27"/>
  <c r="Z45" i="27" s="1"/>
  <c r="Y44" i="27"/>
  <c r="Z44" i="27" s="1"/>
  <c r="Y43" i="27"/>
  <c r="Z43" i="27" s="1"/>
  <c r="Y42" i="27"/>
  <c r="Z42" i="27" s="1"/>
  <c r="Y41" i="27"/>
  <c r="Z41" i="27" s="1"/>
  <c r="Y40" i="27"/>
  <c r="Z40" i="27" s="1"/>
  <c r="Y39" i="27"/>
  <c r="Z39" i="27" s="1"/>
  <c r="Y38" i="27"/>
  <c r="Z38" i="27" s="1"/>
  <c r="Y37" i="27"/>
  <c r="Z37" i="27" s="1"/>
  <c r="Y36" i="27"/>
  <c r="Z36" i="27" s="1"/>
  <c r="Y35" i="27"/>
  <c r="Z35" i="27" s="1"/>
  <c r="Y34" i="27"/>
  <c r="Z34" i="27" s="1"/>
  <c r="Y33" i="27"/>
  <c r="Z33" i="27" s="1"/>
  <c r="Y32" i="27"/>
  <c r="Z32" i="27" s="1"/>
  <c r="Y31" i="27"/>
  <c r="Z31" i="27" s="1"/>
  <c r="Y30" i="27"/>
  <c r="Z30" i="27" s="1"/>
  <c r="Y29" i="27"/>
  <c r="Z29" i="27" s="1"/>
  <c r="Y28" i="27"/>
  <c r="Z28" i="27" s="1"/>
  <c r="Y27" i="27"/>
  <c r="Z27" i="27" s="1"/>
  <c r="Y26" i="27"/>
  <c r="Z26" i="27" s="1"/>
  <c r="Y25" i="27"/>
  <c r="Z25" i="27" s="1"/>
  <c r="Y24" i="27"/>
  <c r="Z24" i="27" s="1"/>
  <c r="Y23" i="27"/>
  <c r="Z23" i="27" s="1"/>
  <c r="Y22" i="27"/>
  <c r="Z22" i="27" s="1"/>
  <c r="Y21" i="27"/>
  <c r="Z21" i="27" s="1"/>
  <c r="Y20" i="27"/>
  <c r="Z20" i="27" s="1"/>
  <c r="Y19" i="27"/>
  <c r="Z19" i="27" s="1"/>
  <c r="Y18" i="27"/>
  <c r="Z18" i="27" s="1"/>
  <c r="Y17" i="27"/>
  <c r="Z17" i="27" s="1"/>
  <c r="Y16" i="27"/>
  <c r="Z16" i="27" s="1"/>
  <c r="Y15" i="27"/>
  <c r="Z15" i="27" s="1"/>
  <c r="Y14" i="27"/>
  <c r="Z14" i="27" s="1"/>
  <c r="Y13" i="27"/>
  <c r="Z13" i="27" s="1"/>
  <c r="Y12" i="27"/>
  <c r="Z12" i="27" s="1"/>
  <c r="Y11" i="27"/>
  <c r="Z11" i="27" s="1"/>
  <c r="Y10" i="27"/>
  <c r="Z10" i="27" s="1"/>
  <c r="Y9" i="27"/>
  <c r="Z9" i="27" s="1"/>
  <c r="Y8" i="27"/>
  <c r="Z8" i="27" s="1"/>
  <c r="Y7" i="27"/>
  <c r="Z7" i="27" s="1"/>
  <c r="Y6" i="27"/>
  <c r="Z6" i="27" s="1"/>
  <c r="R6" i="27"/>
  <c r="P506" i="27"/>
  <c r="I101" i="38" l="1"/>
  <c r="H179" i="38"/>
  <c r="G180" i="38" s="1"/>
  <c r="K179" i="38"/>
  <c r="J177" i="38"/>
  <c r="I180" i="38" s="1"/>
  <c r="K177" i="38"/>
  <c r="AD58" i="37"/>
  <c r="D192" i="38"/>
  <c r="AB108" i="37"/>
  <c r="AA108" i="37"/>
  <c r="U108" i="37"/>
  <c r="Y506" i="27"/>
  <c r="K180" i="38" l="1"/>
  <c r="AD108" i="37"/>
  <c r="K219" i="38"/>
  <c r="K229" i="38" s="1"/>
  <c r="AF506" i="27"/>
  <c r="AD506" i="27"/>
  <c r="AC506" i="27"/>
  <c r="AB506" i="27"/>
  <c r="AE505" i="27"/>
  <c r="AE504" i="27"/>
  <c r="AE503" i="27"/>
  <c r="AE502" i="27"/>
  <c r="AE501" i="27"/>
  <c r="AE500" i="27"/>
  <c r="AE499" i="27"/>
  <c r="AE498" i="27"/>
  <c r="AE497" i="27"/>
  <c r="AE496" i="27"/>
  <c r="AE495" i="27"/>
  <c r="AE494" i="27"/>
  <c r="AE493" i="27"/>
  <c r="AE492" i="27"/>
  <c r="AE491" i="27"/>
  <c r="AE490" i="27"/>
  <c r="AE489" i="27"/>
  <c r="AE488" i="27"/>
  <c r="AE487" i="27"/>
  <c r="AE486" i="27"/>
  <c r="AE485" i="27"/>
  <c r="AE484" i="27"/>
  <c r="AE483" i="27"/>
  <c r="AE482" i="27"/>
  <c r="AE481" i="27"/>
  <c r="AE480" i="27"/>
  <c r="AE479" i="27"/>
  <c r="AE478" i="27"/>
  <c r="AE477" i="27"/>
  <c r="AE476" i="27"/>
  <c r="AE475" i="27"/>
  <c r="AE474" i="27"/>
  <c r="AE473" i="27"/>
  <c r="AE472" i="27"/>
  <c r="AE471" i="27"/>
  <c r="AE470" i="27"/>
  <c r="AE469" i="27"/>
  <c r="AE468" i="27"/>
  <c r="AE467" i="27"/>
  <c r="AE466" i="27"/>
  <c r="AE465" i="27"/>
  <c r="AE464" i="27"/>
  <c r="AE463" i="27"/>
  <c r="AE462" i="27"/>
  <c r="AE461" i="27"/>
  <c r="AE460" i="27"/>
  <c r="AE459" i="27"/>
  <c r="AE458" i="27"/>
  <c r="AE457" i="27"/>
  <c r="AE456" i="27"/>
  <c r="AE455" i="27"/>
  <c r="AE454" i="27"/>
  <c r="AE453" i="27"/>
  <c r="AE452" i="27"/>
  <c r="AE451" i="27"/>
  <c r="AE450" i="27"/>
  <c r="AE449" i="27"/>
  <c r="AE448" i="27"/>
  <c r="AE447" i="27"/>
  <c r="AE446" i="27"/>
  <c r="AE445" i="27"/>
  <c r="AE444" i="27"/>
  <c r="AE443" i="27"/>
  <c r="AE442" i="27"/>
  <c r="AE441" i="27"/>
  <c r="AE440" i="27"/>
  <c r="AE439" i="27"/>
  <c r="AE438" i="27"/>
  <c r="AE437" i="27"/>
  <c r="AE436" i="27"/>
  <c r="AE435" i="27"/>
  <c r="AE434" i="27"/>
  <c r="AE433" i="27"/>
  <c r="AE432" i="27"/>
  <c r="AE431" i="27"/>
  <c r="AE430" i="27"/>
  <c r="AE429" i="27"/>
  <c r="AE428" i="27"/>
  <c r="AE427" i="27"/>
  <c r="AE426" i="27"/>
  <c r="AE425" i="27"/>
  <c r="AE424" i="27"/>
  <c r="AE423" i="27"/>
  <c r="AE422" i="27"/>
  <c r="AE421" i="27"/>
  <c r="AE420" i="27"/>
  <c r="AE419" i="27"/>
  <c r="AE418" i="27"/>
  <c r="AE417" i="27"/>
  <c r="AE416" i="27"/>
  <c r="AE415" i="27"/>
  <c r="AE414" i="27"/>
  <c r="AE413" i="27"/>
  <c r="AE412" i="27"/>
  <c r="AE411" i="27"/>
  <c r="AE410" i="27"/>
  <c r="AE409" i="27"/>
  <c r="AE408" i="27"/>
  <c r="AE407" i="27"/>
  <c r="AE406" i="27"/>
  <c r="AE405" i="27"/>
  <c r="AE404" i="27"/>
  <c r="AE403" i="27"/>
  <c r="AE402" i="27"/>
  <c r="AE401" i="27"/>
  <c r="AE400" i="27"/>
  <c r="AE399" i="27"/>
  <c r="AE398" i="27"/>
  <c r="AE397" i="27"/>
  <c r="AE396" i="27"/>
  <c r="AE395" i="27"/>
  <c r="AE394" i="27"/>
  <c r="AE393" i="27"/>
  <c r="AE392" i="27"/>
  <c r="AE391" i="27"/>
  <c r="AE390" i="27"/>
  <c r="AE389" i="27"/>
  <c r="AE388" i="27"/>
  <c r="AE387" i="27"/>
  <c r="AE386" i="27"/>
  <c r="AE385" i="27"/>
  <c r="AE384" i="27"/>
  <c r="AE383" i="27"/>
  <c r="AE382" i="27"/>
  <c r="AE381" i="27"/>
  <c r="AE380" i="27"/>
  <c r="AE379" i="27"/>
  <c r="AE378" i="27"/>
  <c r="AE377" i="27"/>
  <c r="AE376" i="27"/>
  <c r="AE375" i="27"/>
  <c r="AE374" i="27"/>
  <c r="AE373" i="27"/>
  <c r="AE372" i="27"/>
  <c r="AE371" i="27"/>
  <c r="AE370" i="27"/>
  <c r="AE369" i="27"/>
  <c r="AE368" i="27"/>
  <c r="AE367" i="27"/>
  <c r="AE366" i="27"/>
  <c r="AE365" i="27"/>
  <c r="AE364" i="27"/>
  <c r="AE363" i="27"/>
  <c r="AE362" i="27"/>
  <c r="AE361" i="27"/>
  <c r="AE360" i="27"/>
  <c r="AE359" i="27"/>
  <c r="AE358" i="27"/>
  <c r="AE357" i="27"/>
  <c r="AE356" i="27"/>
  <c r="AE355" i="27"/>
  <c r="AE354" i="27"/>
  <c r="AE353" i="27"/>
  <c r="AE352" i="27"/>
  <c r="AE351" i="27"/>
  <c r="AE350" i="27"/>
  <c r="AE349" i="27"/>
  <c r="AE348" i="27"/>
  <c r="AE347" i="27"/>
  <c r="AE346" i="27"/>
  <c r="AE345" i="27"/>
  <c r="AE344" i="27"/>
  <c r="AE343" i="27"/>
  <c r="AE342" i="27"/>
  <c r="AE341" i="27"/>
  <c r="AE340" i="27"/>
  <c r="AE339" i="27"/>
  <c r="AE338" i="27"/>
  <c r="AE337" i="27"/>
  <c r="AE336" i="27"/>
  <c r="AE335" i="27"/>
  <c r="AE334" i="27"/>
  <c r="AE333" i="27"/>
  <c r="AE332" i="27"/>
  <c r="AE331" i="27"/>
  <c r="AE330" i="27"/>
  <c r="AE329" i="27"/>
  <c r="AE328" i="27"/>
  <c r="AE327" i="27"/>
  <c r="AE326" i="27"/>
  <c r="AE325" i="27"/>
  <c r="AE324" i="27"/>
  <c r="AE323" i="27"/>
  <c r="AE322" i="27"/>
  <c r="AE321" i="27"/>
  <c r="AE320" i="27"/>
  <c r="AE319" i="27"/>
  <c r="AE318" i="27"/>
  <c r="AE317" i="27"/>
  <c r="AE316" i="27"/>
  <c r="AE315" i="27"/>
  <c r="AE314" i="27"/>
  <c r="AE313" i="27"/>
  <c r="AE312" i="27"/>
  <c r="AE311" i="27"/>
  <c r="AE310" i="27"/>
  <c r="AE309" i="27"/>
  <c r="AE308" i="27"/>
  <c r="AE307" i="27"/>
  <c r="AE306" i="27"/>
  <c r="AE305" i="27"/>
  <c r="AE304" i="27"/>
  <c r="AE303" i="27"/>
  <c r="AE302" i="27"/>
  <c r="AE301" i="27"/>
  <c r="AE300" i="27"/>
  <c r="AE299" i="27"/>
  <c r="AE298" i="27"/>
  <c r="AE297" i="27"/>
  <c r="AE296" i="27"/>
  <c r="AE295" i="27"/>
  <c r="AE294" i="27"/>
  <c r="AE293" i="27"/>
  <c r="AE292" i="27"/>
  <c r="AE291" i="27"/>
  <c r="AE290" i="27"/>
  <c r="AE289" i="27"/>
  <c r="AE288" i="27"/>
  <c r="AE287" i="27"/>
  <c r="AE286" i="27"/>
  <c r="AE285" i="27"/>
  <c r="AE284" i="27"/>
  <c r="AE283" i="27"/>
  <c r="AE282" i="27"/>
  <c r="AE281" i="27"/>
  <c r="AE280" i="27"/>
  <c r="AE279" i="27"/>
  <c r="AE278" i="27"/>
  <c r="AE277" i="27"/>
  <c r="AE276" i="27"/>
  <c r="AE275" i="27"/>
  <c r="AE274" i="27"/>
  <c r="AE273" i="27"/>
  <c r="AE272" i="27"/>
  <c r="AE271" i="27"/>
  <c r="AE270" i="27"/>
  <c r="AE269" i="27"/>
  <c r="AE268" i="27"/>
  <c r="AE267" i="27"/>
  <c r="AE266" i="27"/>
  <c r="AE265" i="27"/>
  <c r="AE264" i="27"/>
  <c r="AE263" i="27"/>
  <c r="AE262" i="27"/>
  <c r="AE261" i="27"/>
  <c r="AE260" i="27"/>
  <c r="AE259" i="27"/>
  <c r="AE258" i="27"/>
  <c r="AE257" i="27"/>
  <c r="AE256" i="27"/>
  <c r="AE255" i="27"/>
  <c r="AE254" i="27"/>
  <c r="AE253" i="27"/>
  <c r="AE252" i="27"/>
  <c r="AE251" i="27"/>
  <c r="AE250" i="27"/>
  <c r="AE249" i="27"/>
  <c r="AE248" i="27"/>
  <c r="AE247" i="27"/>
  <c r="AE246" i="27"/>
  <c r="AE245" i="27"/>
  <c r="AE244" i="27"/>
  <c r="AE243" i="27"/>
  <c r="AE242" i="27"/>
  <c r="AE241" i="27"/>
  <c r="AE240" i="27"/>
  <c r="AE239" i="27"/>
  <c r="AE238" i="27"/>
  <c r="AE237" i="27"/>
  <c r="AE236" i="27"/>
  <c r="AE235" i="27"/>
  <c r="AE234" i="27"/>
  <c r="AE233" i="27"/>
  <c r="AE232" i="27"/>
  <c r="AE231" i="27"/>
  <c r="AE230" i="27"/>
  <c r="AE229" i="27"/>
  <c r="AE228" i="27"/>
  <c r="AE227" i="27"/>
  <c r="AE226" i="27"/>
  <c r="AE225" i="27"/>
  <c r="AE224" i="27"/>
  <c r="AE223" i="27"/>
  <c r="AE222" i="27"/>
  <c r="AE221" i="27"/>
  <c r="AE220" i="27"/>
  <c r="AE219" i="27"/>
  <c r="AE218" i="27"/>
  <c r="AE217" i="27"/>
  <c r="AE216" i="27"/>
  <c r="AE215" i="27"/>
  <c r="AE214" i="27"/>
  <c r="AE213" i="27"/>
  <c r="AE212" i="27"/>
  <c r="AE211" i="27"/>
  <c r="AE210" i="27"/>
  <c r="AE209" i="27"/>
  <c r="AE208" i="27"/>
  <c r="AE207" i="27"/>
  <c r="AE206" i="27"/>
  <c r="AE205" i="27"/>
  <c r="AE204" i="27"/>
  <c r="AE203" i="27"/>
  <c r="AE202" i="27"/>
  <c r="AE201" i="27"/>
  <c r="AE200" i="27"/>
  <c r="AE199" i="27"/>
  <c r="AE198" i="27"/>
  <c r="AE197" i="27"/>
  <c r="AE196" i="27"/>
  <c r="AE195" i="27"/>
  <c r="AE194" i="27"/>
  <c r="AE193" i="27"/>
  <c r="AE192" i="27"/>
  <c r="AE191" i="27"/>
  <c r="AE190" i="27"/>
  <c r="AE189" i="27"/>
  <c r="AE188" i="27"/>
  <c r="AE187" i="27"/>
  <c r="AE186" i="27"/>
  <c r="AE185" i="27"/>
  <c r="AE184" i="27"/>
  <c r="AE183" i="27"/>
  <c r="AE182" i="27"/>
  <c r="AE181" i="27"/>
  <c r="AE180" i="27"/>
  <c r="AE179" i="27"/>
  <c r="AE178" i="27"/>
  <c r="AE177" i="27"/>
  <c r="AE176" i="27"/>
  <c r="AE175" i="27"/>
  <c r="AE174" i="27"/>
  <c r="AE173" i="27"/>
  <c r="AE172" i="27"/>
  <c r="AE171" i="27"/>
  <c r="AE170" i="27"/>
  <c r="AE169" i="27"/>
  <c r="AE168" i="27"/>
  <c r="AE167" i="27"/>
  <c r="AE166" i="27"/>
  <c r="AE165" i="27"/>
  <c r="AE164" i="27"/>
  <c r="AE163" i="27"/>
  <c r="AE162" i="27"/>
  <c r="AE161" i="27"/>
  <c r="AE160" i="27"/>
  <c r="AE159" i="27"/>
  <c r="AE158" i="27"/>
  <c r="AE157" i="27"/>
  <c r="AE156" i="27"/>
  <c r="AE155" i="27"/>
  <c r="AE154" i="27"/>
  <c r="AE153" i="27"/>
  <c r="AE152" i="27"/>
  <c r="AE151" i="27"/>
  <c r="AE150" i="27"/>
  <c r="AE149" i="27"/>
  <c r="AE148" i="27"/>
  <c r="AE147" i="27"/>
  <c r="AE146" i="27"/>
  <c r="AE145" i="27"/>
  <c r="AE144" i="27"/>
  <c r="AE143" i="27"/>
  <c r="AE142" i="27"/>
  <c r="AE141" i="27"/>
  <c r="AE140" i="27"/>
  <c r="AE139" i="27"/>
  <c r="AE138" i="27"/>
  <c r="AE137" i="27"/>
  <c r="AE136" i="27"/>
  <c r="AE135" i="27"/>
  <c r="AE134" i="27"/>
  <c r="AE133" i="27"/>
  <c r="AE132" i="27"/>
  <c r="AE131" i="27"/>
  <c r="AE130" i="27"/>
  <c r="AE129" i="27"/>
  <c r="AE128" i="27"/>
  <c r="AE127" i="27"/>
  <c r="AE126" i="27"/>
  <c r="AE125" i="27"/>
  <c r="AE124" i="27"/>
  <c r="AE123" i="27"/>
  <c r="AE122" i="27"/>
  <c r="AE121" i="27"/>
  <c r="AE120" i="27"/>
  <c r="AE119" i="27"/>
  <c r="AE118" i="27"/>
  <c r="AE117" i="27"/>
  <c r="AE116" i="27"/>
  <c r="AE115" i="27"/>
  <c r="AE114" i="27"/>
  <c r="AE113" i="27"/>
  <c r="AE112" i="27"/>
  <c r="AE111" i="27"/>
  <c r="AE110" i="27"/>
  <c r="AE109" i="27"/>
  <c r="AE108" i="27"/>
  <c r="AE107" i="27"/>
  <c r="AE106" i="27"/>
  <c r="AE105" i="27"/>
  <c r="AE104" i="27"/>
  <c r="AE103" i="27"/>
  <c r="AE102" i="27"/>
  <c r="AE101" i="27"/>
  <c r="AE100" i="27"/>
  <c r="AE99" i="27"/>
  <c r="AE98" i="27"/>
  <c r="AE97" i="27"/>
  <c r="AE96" i="27"/>
  <c r="AE95" i="27"/>
  <c r="AE94" i="27"/>
  <c r="AE93" i="27"/>
  <c r="AE92" i="27"/>
  <c r="AE91" i="27"/>
  <c r="AE90" i="27"/>
  <c r="AE89" i="27"/>
  <c r="AE88" i="27"/>
  <c r="AE87" i="27"/>
  <c r="AE86" i="27"/>
  <c r="AE85" i="27"/>
  <c r="AE84" i="27"/>
  <c r="AE83" i="27"/>
  <c r="AE82" i="27"/>
  <c r="AE81" i="27"/>
  <c r="AE80" i="27"/>
  <c r="AE79" i="27"/>
  <c r="AE78" i="27"/>
  <c r="AE77" i="27"/>
  <c r="AE76" i="27"/>
  <c r="AE75" i="27"/>
  <c r="AE74" i="27"/>
  <c r="AE73" i="27"/>
  <c r="AE72" i="27"/>
  <c r="AE71" i="27"/>
  <c r="AE70" i="27"/>
  <c r="AE69" i="27"/>
  <c r="AE68" i="27"/>
  <c r="AE67" i="27"/>
  <c r="AE66" i="27"/>
  <c r="AE65" i="27"/>
  <c r="AE64" i="27"/>
  <c r="AE63" i="27"/>
  <c r="AE62" i="27"/>
  <c r="AE61" i="27"/>
  <c r="AE60" i="27"/>
  <c r="AE59" i="27"/>
  <c r="AE58" i="27"/>
  <c r="AE57" i="27"/>
  <c r="AE56" i="27"/>
  <c r="AE55" i="27"/>
  <c r="AE54" i="27"/>
  <c r="AE53" i="27"/>
  <c r="AE52" i="27"/>
  <c r="AE51" i="27"/>
  <c r="AE50" i="27"/>
  <c r="AE49" i="27"/>
  <c r="AE48" i="27"/>
  <c r="AE47" i="27"/>
  <c r="AE46" i="27"/>
  <c r="AE45" i="27"/>
  <c r="AE44" i="27"/>
  <c r="AE43" i="27"/>
  <c r="AE42" i="27"/>
  <c r="AE41" i="27"/>
  <c r="AE40" i="27"/>
  <c r="AE39" i="27"/>
  <c r="AE38" i="27"/>
  <c r="AE37" i="27"/>
  <c r="AE36" i="27"/>
  <c r="AE35" i="27"/>
  <c r="AE34" i="27"/>
  <c r="AE33" i="27"/>
  <c r="AE32" i="27"/>
  <c r="AE31" i="27"/>
  <c r="AE30" i="27"/>
  <c r="AE29" i="27"/>
  <c r="AE28" i="27"/>
  <c r="AE27" i="27"/>
  <c r="AE26" i="27"/>
  <c r="AE25" i="27"/>
  <c r="AE24" i="27"/>
  <c r="AE23" i="27"/>
  <c r="AE22" i="27"/>
  <c r="AE21" i="27"/>
  <c r="AE20" i="27"/>
  <c r="AE19" i="27"/>
  <c r="AE18" i="27"/>
  <c r="AE17" i="27"/>
  <c r="AE16" i="27"/>
  <c r="AE15" i="27"/>
  <c r="AE14" i="27"/>
  <c r="AE13" i="27"/>
  <c r="AE12" i="27"/>
  <c r="AE11" i="27"/>
  <c r="AE10" i="27"/>
  <c r="AE9" i="27"/>
  <c r="AE8" i="27"/>
  <c r="AE7" i="27"/>
  <c r="AE6" i="27"/>
  <c r="AE506" i="27" l="1"/>
  <c r="J108" i="37" l="1"/>
  <c r="I108" i="37"/>
  <c r="N255" i="32" l="1"/>
  <c r="N254" i="32"/>
  <c r="N253" i="32"/>
  <c r="N252" i="32"/>
  <c r="N251" i="32"/>
  <c r="N250" i="32"/>
  <c r="N249" i="32"/>
  <c r="N248" i="32"/>
  <c r="N247" i="32"/>
  <c r="N246" i="32"/>
  <c r="N245" i="32"/>
  <c r="N244" i="32"/>
  <c r="N243" i="32"/>
  <c r="N242" i="32"/>
  <c r="N241" i="32"/>
  <c r="N240" i="32"/>
  <c r="N239" i="32"/>
  <c r="N238" i="32"/>
  <c r="N237" i="32"/>
  <c r="N236" i="32"/>
  <c r="N235" i="32"/>
  <c r="N234" i="32"/>
  <c r="N233" i="32"/>
  <c r="N232" i="32"/>
  <c r="N231" i="32"/>
  <c r="N230" i="32"/>
  <c r="N229" i="32"/>
  <c r="N228" i="32"/>
  <c r="N227" i="32"/>
  <c r="N226" i="32"/>
  <c r="N225" i="32"/>
  <c r="N224" i="32"/>
  <c r="N223" i="32"/>
  <c r="N222" i="32"/>
  <c r="N221" i="32"/>
  <c r="N220" i="32"/>
  <c r="N219" i="32"/>
  <c r="N218" i="32"/>
  <c r="N217" i="32"/>
  <c r="N216" i="32"/>
  <c r="N215" i="32"/>
  <c r="N214" i="32"/>
  <c r="N213" i="32"/>
  <c r="N212" i="32"/>
  <c r="N211" i="32"/>
  <c r="N210" i="32"/>
  <c r="N209" i="32"/>
  <c r="N208" i="32"/>
  <c r="N207" i="32"/>
  <c r="N206" i="32"/>
  <c r="N205" i="32"/>
  <c r="N204" i="32"/>
  <c r="N203" i="32"/>
  <c r="N202" i="32"/>
  <c r="N201" i="32"/>
  <c r="N200" i="32"/>
  <c r="N199" i="32"/>
  <c r="N198" i="32"/>
  <c r="N197" i="32"/>
  <c r="N196" i="32"/>
  <c r="N195" i="32"/>
  <c r="N194" i="32"/>
  <c r="N193" i="32"/>
  <c r="N192" i="32"/>
  <c r="N191" i="32"/>
  <c r="N190" i="32"/>
  <c r="N189" i="32"/>
  <c r="N188" i="32"/>
  <c r="N187" i="32"/>
  <c r="N186" i="32"/>
  <c r="N185" i="32"/>
  <c r="N184" i="32"/>
  <c r="N183" i="32"/>
  <c r="N182" i="32"/>
  <c r="N181" i="32"/>
  <c r="N180" i="32"/>
  <c r="N179" i="32"/>
  <c r="N178" i="32"/>
  <c r="N177" i="32"/>
  <c r="N176" i="32"/>
  <c r="N175" i="32"/>
  <c r="N174" i="32"/>
  <c r="N173" i="32"/>
  <c r="N172" i="32"/>
  <c r="N171" i="32"/>
  <c r="N170" i="32"/>
  <c r="N169" i="32"/>
  <c r="N168" i="32"/>
  <c r="N167" i="32"/>
  <c r="N166" i="32"/>
  <c r="N165" i="32"/>
  <c r="N164" i="32"/>
  <c r="N163" i="32"/>
  <c r="N162" i="32"/>
  <c r="N161" i="32"/>
  <c r="N160" i="32"/>
  <c r="N159" i="32"/>
  <c r="N158" i="32"/>
  <c r="N157" i="32"/>
  <c r="N156" i="32"/>
  <c r="N155" i="32"/>
  <c r="N154" i="32"/>
  <c r="N153" i="32"/>
  <c r="N152" i="32"/>
  <c r="N151" i="32"/>
  <c r="N150" i="32"/>
  <c r="N149" i="32"/>
  <c r="N148" i="32"/>
  <c r="N147" i="32"/>
  <c r="N146" i="32"/>
  <c r="N145" i="32"/>
  <c r="N144" i="32"/>
  <c r="N143" i="32"/>
  <c r="N142" i="32"/>
  <c r="N141" i="32"/>
  <c r="N140" i="32"/>
  <c r="N139" i="32"/>
  <c r="N138" i="32"/>
  <c r="N137" i="32"/>
  <c r="N136" i="32"/>
  <c r="N135" i="32"/>
  <c r="N134" i="32"/>
  <c r="N133" i="32"/>
  <c r="N132" i="32"/>
  <c r="N131" i="32"/>
  <c r="N130" i="32"/>
  <c r="N129" i="32"/>
  <c r="N128" i="32"/>
  <c r="N127" i="32"/>
  <c r="N126" i="32"/>
  <c r="N125" i="32"/>
  <c r="N124" i="32"/>
  <c r="N123" i="32"/>
  <c r="N122" i="32"/>
  <c r="N121" i="32"/>
  <c r="N120" i="32"/>
  <c r="N119" i="32"/>
  <c r="N118" i="32"/>
  <c r="N117" i="32"/>
  <c r="N116" i="32"/>
  <c r="N115" i="32"/>
  <c r="N114" i="32"/>
  <c r="N113" i="32"/>
  <c r="N112" i="32"/>
  <c r="N111" i="32"/>
  <c r="N110" i="32"/>
  <c r="N109" i="32"/>
  <c r="N108" i="32"/>
  <c r="N107" i="32"/>
  <c r="N106" i="32"/>
  <c r="N105" i="32"/>
  <c r="N104" i="32"/>
  <c r="N103" i="32"/>
  <c r="N102" i="32"/>
  <c r="N101" i="32"/>
  <c r="N100" i="32"/>
  <c r="N99" i="32"/>
  <c r="N98" i="32"/>
  <c r="N97" i="32"/>
  <c r="N96" i="32"/>
  <c r="N95" i="32"/>
  <c r="N94" i="32"/>
  <c r="N93" i="32"/>
  <c r="N92" i="32"/>
  <c r="N91" i="32"/>
  <c r="N90" i="32"/>
  <c r="N89" i="32"/>
  <c r="N88" i="32"/>
  <c r="N87" i="32"/>
  <c r="N86" i="32"/>
  <c r="N85" i="32"/>
  <c r="N84" i="32"/>
  <c r="N83" i="32"/>
  <c r="N82" i="32"/>
  <c r="N81" i="32"/>
  <c r="N80" i="32"/>
  <c r="N79" i="32"/>
  <c r="N78" i="32"/>
  <c r="N77" i="32"/>
  <c r="N76" i="32"/>
  <c r="N75" i="32"/>
  <c r="N74" i="32"/>
  <c r="N73" i="32"/>
  <c r="N72" i="32"/>
  <c r="N71" i="32"/>
  <c r="N70" i="32"/>
  <c r="N69" i="32"/>
  <c r="N68" i="32"/>
  <c r="N67" i="32"/>
  <c r="N66" i="32"/>
  <c r="N65" i="32"/>
  <c r="N64" i="32"/>
  <c r="N63" i="32"/>
  <c r="N62" i="32"/>
  <c r="N61" i="32"/>
  <c r="N60" i="32"/>
  <c r="N59" i="32"/>
  <c r="N58" i="32"/>
  <c r="N57" i="32"/>
  <c r="N56" i="32"/>
  <c r="N55" i="32"/>
  <c r="N54" i="32"/>
  <c r="N53" i="32"/>
  <c r="N52" i="32"/>
  <c r="N51" i="32"/>
  <c r="N50" i="32"/>
  <c r="N49" i="32"/>
  <c r="N48" i="32"/>
  <c r="N47" i="32"/>
  <c r="N46" i="32"/>
  <c r="N45" i="32"/>
  <c r="N44" i="32"/>
  <c r="N43" i="32"/>
  <c r="N42" i="32"/>
  <c r="N41" i="32"/>
  <c r="N40" i="32"/>
  <c r="N39" i="32"/>
  <c r="N38" i="32"/>
  <c r="N37" i="32"/>
  <c r="N36" i="32"/>
  <c r="N35" i="32"/>
  <c r="N34" i="32"/>
  <c r="N33" i="32"/>
  <c r="N32" i="32"/>
  <c r="N31" i="32"/>
  <c r="N30" i="32"/>
  <c r="N29" i="32"/>
  <c r="N28" i="32"/>
  <c r="N27" i="32"/>
  <c r="N26" i="32"/>
  <c r="N25" i="32"/>
  <c r="N24" i="32"/>
  <c r="N23" i="32"/>
  <c r="N22" i="32"/>
  <c r="N21" i="32"/>
  <c r="N20" i="32"/>
  <c r="N19" i="32"/>
  <c r="N18" i="32"/>
  <c r="N17" i="32"/>
  <c r="N16" i="32"/>
  <c r="N15" i="32"/>
  <c r="N14" i="32"/>
  <c r="N13" i="32"/>
  <c r="N12" i="32"/>
  <c r="N11" i="32"/>
  <c r="N10" i="32"/>
  <c r="N9" i="32"/>
  <c r="N8" i="32"/>
  <c r="N7" i="32"/>
  <c r="N6" i="32"/>
  <c r="G256" i="32" l="1"/>
  <c r="K256" i="32" l="1"/>
  <c r="O65" i="27" l="1"/>
  <c r="O66" i="27"/>
  <c r="O67" i="27"/>
  <c r="O68" i="27"/>
  <c r="O69" i="27"/>
  <c r="O70" i="27"/>
  <c r="O71" i="27"/>
  <c r="O72" i="27"/>
  <c r="O73" i="27"/>
  <c r="O74" i="27"/>
  <c r="O75" i="27"/>
  <c r="O76" i="27"/>
  <c r="O77" i="27"/>
  <c r="O78" i="27"/>
  <c r="O79" i="27"/>
  <c r="O80" i="27"/>
  <c r="O81" i="27"/>
  <c r="O82" i="27"/>
  <c r="O83" i="27"/>
  <c r="O84" i="27"/>
  <c r="O85" i="27"/>
  <c r="O86" i="27"/>
  <c r="O87" i="27"/>
  <c r="O88" i="27"/>
  <c r="O89" i="27"/>
  <c r="O90" i="27"/>
  <c r="O91" i="27"/>
  <c r="O92" i="27"/>
  <c r="O93" i="27"/>
  <c r="O94" i="27"/>
  <c r="O95" i="27"/>
  <c r="O96" i="27"/>
  <c r="O97" i="27"/>
  <c r="O98" i="27"/>
  <c r="O99" i="27"/>
  <c r="O100" i="27"/>
  <c r="O101" i="27"/>
  <c r="O102" i="27"/>
  <c r="O103" i="27"/>
  <c r="O104" i="27"/>
  <c r="O105" i="27"/>
  <c r="O106" i="27"/>
  <c r="O107" i="27"/>
  <c r="O108" i="27"/>
  <c r="O109" i="27"/>
  <c r="O110" i="27"/>
  <c r="O111" i="27"/>
  <c r="O112" i="27"/>
  <c r="O113" i="27"/>
  <c r="O114" i="27"/>
  <c r="O115" i="27"/>
  <c r="O116" i="27"/>
  <c r="O117" i="27"/>
  <c r="O118" i="27"/>
  <c r="O119" i="27"/>
  <c r="O120" i="27"/>
  <c r="O121" i="27"/>
  <c r="O122" i="27"/>
  <c r="O123" i="27"/>
  <c r="O124" i="27"/>
  <c r="O125" i="27"/>
  <c r="O126" i="27"/>
  <c r="O127" i="27"/>
  <c r="O128" i="27"/>
  <c r="O129" i="27"/>
  <c r="O130" i="27"/>
  <c r="O131" i="27"/>
  <c r="O132" i="27"/>
  <c r="O133" i="27"/>
  <c r="O134" i="27"/>
  <c r="O135" i="27"/>
  <c r="O136" i="27"/>
  <c r="O137" i="27"/>
  <c r="O138" i="27"/>
  <c r="O139" i="27"/>
  <c r="O140" i="27"/>
  <c r="O141" i="27"/>
  <c r="O142" i="27"/>
  <c r="O143" i="27"/>
  <c r="O144" i="27"/>
  <c r="O145" i="27"/>
  <c r="O146" i="27"/>
  <c r="O147" i="27"/>
  <c r="O148" i="27"/>
  <c r="O149" i="27"/>
  <c r="O150" i="27"/>
  <c r="O151" i="27"/>
  <c r="O152" i="27"/>
  <c r="O153" i="27"/>
  <c r="O154" i="27"/>
  <c r="O155" i="27"/>
  <c r="O156" i="27"/>
  <c r="O157" i="27"/>
  <c r="O158" i="27"/>
  <c r="O159" i="27"/>
  <c r="O160" i="27"/>
  <c r="O161" i="27"/>
  <c r="O162" i="27"/>
  <c r="O163" i="27"/>
  <c r="O164" i="27"/>
  <c r="O165" i="27"/>
  <c r="O166" i="27"/>
  <c r="O167" i="27"/>
  <c r="O168" i="27"/>
  <c r="O169" i="27"/>
  <c r="O170" i="27"/>
  <c r="O171" i="27"/>
  <c r="O172" i="27"/>
  <c r="O173" i="27"/>
  <c r="O174" i="27"/>
  <c r="O175" i="27"/>
  <c r="O176" i="27"/>
  <c r="O177" i="27"/>
  <c r="O178" i="27"/>
  <c r="O179" i="27"/>
  <c r="O180" i="27"/>
  <c r="O181" i="27"/>
  <c r="O182" i="27"/>
  <c r="O183" i="27"/>
  <c r="O184" i="27"/>
  <c r="O185" i="27"/>
  <c r="O186" i="27"/>
  <c r="O187" i="27"/>
  <c r="O188" i="27"/>
  <c r="O189" i="27"/>
  <c r="O190" i="27"/>
  <c r="O191" i="27"/>
  <c r="O192" i="27"/>
  <c r="O193" i="27"/>
  <c r="O194" i="27"/>
  <c r="O195" i="27"/>
  <c r="O196" i="27"/>
  <c r="O197" i="27"/>
  <c r="O198" i="27"/>
  <c r="O199" i="27"/>
  <c r="O200" i="27"/>
  <c r="O201" i="27"/>
  <c r="O202" i="27"/>
  <c r="O203" i="27"/>
  <c r="O204" i="27"/>
  <c r="O205" i="27"/>
  <c r="O206" i="27"/>
  <c r="O207" i="27"/>
  <c r="O208" i="27"/>
  <c r="O209" i="27"/>
  <c r="O210" i="27"/>
  <c r="O211" i="27"/>
  <c r="O212" i="27"/>
  <c r="O213" i="27"/>
  <c r="O214" i="27"/>
  <c r="O215" i="27"/>
  <c r="O216" i="27"/>
  <c r="O217" i="27"/>
  <c r="O218" i="27"/>
  <c r="O219" i="27"/>
  <c r="O220" i="27"/>
  <c r="O221" i="27"/>
  <c r="O222" i="27"/>
  <c r="O223" i="27"/>
  <c r="O224" i="27"/>
  <c r="O225" i="27"/>
  <c r="O226" i="27"/>
  <c r="O227" i="27"/>
  <c r="O228" i="27"/>
  <c r="O229" i="27"/>
  <c r="O230" i="27"/>
  <c r="O231" i="27"/>
  <c r="O232" i="27"/>
  <c r="O233" i="27"/>
  <c r="O234" i="27"/>
  <c r="O235" i="27"/>
  <c r="O236" i="27"/>
  <c r="O237" i="27"/>
  <c r="O238" i="27"/>
  <c r="O239" i="27"/>
  <c r="O240" i="27"/>
  <c r="O241" i="27"/>
  <c r="O242" i="27"/>
  <c r="O243" i="27"/>
  <c r="O244" i="27"/>
  <c r="O245" i="27"/>
  <c r="O246" i="27"/>
  <c r="O247" i="27"/>
  <c r="O248" i="27"/>
  <c r="O249" i="27"/>
  <c r="O250" i="27"/>
  <c r="O251" i="27"/>
  <c r="O252" i="27"/>
  <c r="O253" i="27"/>
  <c r="O254" i="27"/>
  <c r="O255" i="27"/>
  <c r="O256" i="27"/>
  <c r="O257" i="27"/>
  <c r="O258" i="27"/>
  <c r="O259" i="27"/>
  <c r="O260" i="27"/>
  <c r="O261" i="27"/>
  <c r="O262" i="27"/>
  <c r="O263" i="27"/>
  <c r="O264" i="27"/>
  <c r="O265" i="27"/>
  <c r="O266" i="27"/>
  <c r="O267" i="27"/>
  <c r="O268" i="27"/>
  <c r="O269" i="27"/>
  <c r="O270" i="27"/>
  <c r="O271" i="27"/>
  <c r="O272" i="27"/>
  <c r="O273" i="27"/>
  <c r="O274" i="27"/>
  <c r="O275" i="27"/>
  <c r="O276" i="27"/>
  <c r="O277" i="27"/>
  <c r="O278" i="27"/>
  <c r="O279" i="27"/>
  <c r="O280" i="27"/>
  <c r="O281" i="27"/>
  <c r="O282" i="27"/>
  <c r="O283" i="27"/>
  <c r="O284" i="27"/>
  <c r="O285" i="27"/>
  <c r="O286" i="27"/>
  <c r="O287" i="27"/>
  <c r="O288" i="27"/>
  <c r="O289" i="27"/>
  <c r="O290" i="27"/>
  <c r="O291" i="27"/>
  <c r="O292" i="27"/>
  <c r="O293" i="27"/>
  <c r="O294" i="27"/>
  <c r="O295" i="27"/>
  <c r="O296" i="27"/>
  <c r="O297" i="27"/>
  <c r="O298" i="27"/>
  <c r="O299" i="27"/>
  <c r="O300" i="27"/>
  <c r="O301" i="27"/>
  <c r="O302" i="27"/>
  <c r="O303" i="27"/>
  <c r="O304" i="27"/>
  <c r="O305" i="27"/>
  <c r="O306" i="27"/>
  <c r="O307" i="27"/>
  <c r="O308" i="27"/>
  <c r="O309" i="27"/>
  <c r="O310" i="27"/>
  <c r="O311" i="27"/>
  <c r="O312" i="27"/>
  <c r="O313" i="27"/>
  <c r="O314" i="27"/>
  <c r="O315" i="27"/>
  <c r="O316" i="27"/>
  <c r="O317" i="27"/>
  <c r="O318" i="27"/>
  <c r="O319" i="27"/>
  <c r="O320" i="27"/>
  <c r="O321" i="27"/>
  <c r="O322" i="27"/>
  <c r="O323" i="27"/>
  <c r="O324" i="27"/>
  <c r="O325" i="27"/>
  <c r="O326" i="27"/>
  <c r="O327" i="27"/>
  <c r="O328" i="27"/>
  <c r="O329" i="27"/>
  <c r="O330" i="27"/>
  <c r="O331" i="27"/>
  <c r="O332" i="27"/>
  <c r="O333" i="27"/>
  <c r="O334" i="27"/>
  <c r="O335" i="27"/>
  <c r="O336" i="27"/>
  <c r="O337" i="27"/>
  <c r="O338" i="27"/>
  <c r="O339" i="27"/>
  <c r="O340" i="27"/>
  <c r="O341" i="27"/>
  <c r="O342" i="27"/>
  <c r="O343" i="27"/>
  <c r="O344" i="27"/>
  <c r="O345" i="27"/>
  <c r="O346" i="27"/>
  <c r="O347" i="27"/>
  <c r="O348" i="27"/>
  <c r="O349" i="27"/>
  <c r="O350" i="27"/>
  <c r="O351" i="27"/>
  <c r="O352" i="27"/>
  <c r="O353" i="27"/>
  <c r="O354" i="27"/>
  <c r="O355" i="27"/>
  <c r="O356" i="27"/>
  <c r="O357" i="27"/>
  <c r="O358" i="27"/>
  <c r="O359" i="27"/>
  <c r="O360" i="27"/>
  <c r="O361" i="27"/>
  <c r="O362" i="27"/>
  <c r="O363" i="27"/>
  <c r="O364" i="27"/>
  <c r="O365" i="27"/>
  <c r="O366" i="27"/>
  <c r="O367" i="27"/>
  <c r="O368" i="27"/>
  <c r="O369" i="27"/>
  <c r="O370" i="27"/>
  <c r="O371" i="27"/>
  <c r="O372" i="27"/>
  <c r="O373" i="27"/>
  <c r="O374" i="27"/>
  <c r="O375" i="27"/>
  <c r="O376" i="27"/>
  <c r="O377" i="27"/>
  <c r="O378" i="27"/>
  <c r="O379" i="27"/>
  <c r="O380" i="27"/>
  <c r="O381" i="27"/>
  <c r="O382" i="27"/>
  <c r="O383" i="27"/>
  <c r="O384" i="27"/>
  <c r="O385" i="27"/>
  <c r="O386" i="27"/>
  <c r="O387" i="27"/>
  <c r="O388" i="27"/>
  <c r="O389" i="27"/>
  <c r="O390" i="27"/>
  <c r="O391" i="27"/>
  <c r="O392" i="27"/>
  <c r="O393" i="27"/>
  <c r="O394" i="27"/>
  <c r="O395" i="27"/>
  <c r="O396" i="27"/>
  <c r="O397" i="27"/>
  <c r="O398" i="27"/>
  <c r="O399" i="27"/>
  <c r="O400" i="27"/>
  <c r="O401" i="27"/>
  <c r="O402" i="27"/>
  <c r="O403" i="27"/>
  <c r="O404" i="27"/>
  <c r="O405" i="27"/>
  <c r="O406" i="27"/>
  <c r="O407" i="27"/>
  <c r="O408" i="27"/>
  <c r="O409" i="27"/>
  <c r="O410" i="27"/>
  <c r="O411" i="27"/>
  <c r="O412" i="27"/>
  <c r="O413" i="27"/>
  <c r="O414" i="27"/>
  <c r="O415" i="27"/>
  <c r="O416" i="27"/>
  <c r="O417" i="27"/>
  <c r="O418" i="27"/>
  <c r="O419" i="27"/>
  <c r="O420" i="27"/>
  <c r="O421" i="27"/>
  <c r="O422" i="27"/>
  <c r="O423" i="27"/>
  <c r="O424" i="27"/>
  <c r="O425" i="27"/>
  <c r="O426" i="27"/>
  <c r="O427" i="27"/>
  <c r="O428" i="27"/>
  <c r="O429" i="27"/>
  <c r="O430" i="27"/>
  <c r="O431" i="27"/>
  <c r="O432" i="27"/>
  <c r="O433" i="27"/>
  <c r="O434" i="27"/>
  <c r="O435" i="27"/>
  <c r="O436" i="27"/>
  <c r="O437" i="27"/>
  <c r="O438" i="27"/>
  <c r="O439" i="27"/>
  <c r="O440" i="27"/>
  <c r="O441" i="27"/>
  <c r="O442" i="27"/>
  <c r="O443" i="27"/>
  <c r="O444" i="27"/>
  <c r="O445" i="27"/>
  <c r="O446" i="27"/>
  <c r="O447" i="27"/>
  <c r="O448" i="27"/>
  <c r="O449" i="27"/>
  <c r="O450" i="27"/>
  <c r="O451" i="27"/>
  <c r="O452" i="27"/>
  <c r="O453" i="27"/>
  <c r="O454" i="27"/>
  <c r="O455" i="27"/>
  <c r="O456" i="27"/>
  <c r="O457" i="27"/>
  <c r="O458" i="27"/>
  <c r="O459" i="27"/>
  <c r="O460" i="27"/>
  <c r="O461" i="27"/>
  <c r="O462" i="27"/>
  <c r="O463" i="27"/>
  <c r="O464" i="27"/>
  <c r="O465" i="27"/>
  <c r="O466" i="27"/>
  <c r="O467" i="27"/>
  <c r="O468" i="27"/>
  <c r="O469" i="27"/>
  <c r="O470" i="27"/>
  <c r="O471" i="27"/>
  <c r="O472" i="27"/>
  <c r="O473" i="27"/>
  <c r="O474" i="27"/>
  <c r="O475" i="27"/>
  <c r="O476" i="27"/>
  <c r="O477" i="27"/>
  <c r="O478" i="27"/>
  <c r="O479" i="27"/>
  <c r="O480" i="27"/>
  <c r="O481" i="27"/>
  <c r="O482" i="27"/>
  <c r="O483" i="27"/>
  <c r="O484" i="27"/>
  <c r="O485" i="27"/>
  <c r="O486" i="27"/>
  <c r="O487" i="27"/>
  <c r="O488" i="27"/>
  <c r="O489" i="27"/>
  <c r="O490" i="27"/>
  <c r="O491" i="27"/>
  <c r="O492" i="27"/>
  <c r="O493" i="27"/>
  <c r="O494" i="27"/>
  <c r="O495" i="27"/>
  <c r="O496" i="27"/>
  <c r="O497" i="27"/>
  <c r="O498" i="27"/>
  <c r="O499" i="27"/>
  <c r="O500" i="27"/>
  <c r="O501" i="27"/>
  <c r="O502" i="27"/>
  <c r="O503" i="27"/>
  <c r="O504" i="27"/>
  <c r="O505" i="27"/>
  <c r="O52" i="27"/>
  <c r="O53" i="27"/>
  <c r="O54" i="27"/>
  <c r="O55" i="27"/>
  <c r="O56" i="27"/>
  <c r="O57" i="27"/>
  <c r="O58" i="27"/>
  <c r="O59" i="27"/>
  <c r="O60" i="27"/>
  <c r="O61" i="27"/>
  <c r="O62" i="27"/>
  <c r="O63" i="27"/>
  <c r="O64" i="27"/>
  <c r="O7" i="27"/>
  <c r="O8" i="27"/>
  <c r="O9" i="27"/>
  <c r="O10" i="27"/>
  <c r="O11" i="27"/>
  <c r="O12" i="27"/>
  <c r="O13" i="27"/>
  <c r="O14" i="27"/>
  <c r="O15" i="27"/>
  <c r="O16" i="27"/>
  <c r="O17" i="27"/>
  <c r="O18" i="27"/>
  <c r="O20" i="27"/>
  <c r="O21" i="27"/>
  <c r="O22" i="27"/>
  <c r="O23" i="27"/>
  <c r="O24" i="27"/>
  <c r="O25" i="27"/>
  <c r="O26" i="27"/>
  <c r="O27" i="27"/>
  <c r="O28" i="27"/>
  <c r="O29" i="27"/>
  <c r="O30" i="27"/>
  <c r="O31" i="27"/>
  <c r="O32" i="27"/>
  <c r="O33" i="27"/>
  <c r="O34" i="27"/>
  <c r="O35" i="27"/>
  <c r="O36" i="27"/>
  <c r="O37" i="27"/>
  <c r="O38" i="27"/>
  <c r="O39" i="27"/>
  <c r="O40" i="27"/>
  <c r="O41" i="27"/>
  <c r="O42" i="27"/>
  <c r="O43" i="27"/>
  <c r="O44" i="27"/>
  <c r="O45" i="27"/>
  <c r="O46" i="27"/>
  <c r="O47" i="27"/>
  <c r="O48" i="27"/>
  <c r="O49" i="27"/>
  <c r="O50" i="27"/>
  <c r="O51" i="27"/>
  <c r="E29" i="30" l="1"/>
  <c r="N256" i="32" l="1"/>
  <c r="J256" i="32"/>
  <c r="L256" i="32"/>
  <c r="M256" i="32"/>
  <c r="I256" i="32"/>
  <c r="R506" i="27" l="1"/>
  <c r="Q506" i="27" l="1"/>
  <c r="N506" i="27"/>
  <c r="O6" i="27"/>
  <c r="O19" i="27" l="1"/>
  <c r="M506" i="27"/>
  <c r="O506" i="27" l="1"/>
</calcChain>
</file>

<file path=xl/comments1.xml><?xml version="1.0" encoding="utf-8"?>
<comments xmlns="http://schemas.openxmlformats.org/spreadsheetml/2006/main">
  <authors>
    <author>planificacion1</author>
  </authors>
  <commentList>
    <comment ref="E51" authorId="0" shapeId="0">
      <text>
        <r>
          <rPr>
            <b/>
            <sz val="14"/>
            <color indexed="81"/>
            <rFont val="Tahoma"/>
            <family val="2"/>
          </rPr>
          <t>Ingresar monto asignado en Acuerdo de asignación 2019, sin incluir el 5 por 1.000</t>
        </r>
      </text>
    </comment>
  </commentList>
</comments>
</file>

<file path=xl/sharedStrings.xml><?xml version="1.0" encoding="utf-8"?>
<sst xmlns="http://schemas.openxmlformats.org/spreadsheetml/2006/main" count="1422" uniqueCount="656">
  <si>
    <t>Fortalecimiento del deporte nacional.</t>
  </si>
  <si>
    <t>003 Gastos en temas de capacitación deportivos</t>
  </si>
  <si>
    <t>Telecomunicaciones</t>
  </si>
  <si>
    <t>Combustibles y Lubricantes</t>
  </si>
  <si>
    <t>Energía Eléctrica</t>
  </si>
  <si>
    <t>Mantenimiento y Reparación de Equipos y Sistemas Informáticos</t>
  </si>
  <si>
    <t>Seguros</t>
  </si>
  <si>
    <t>RESUMEN</t>
  </si>
  <si>
    <t>NOMBRE DEL ORGANISMO DEPORTIVO:</t>
  </si>
  <si>
    <t>RUC DEL ORGANISMO DEPORTIVO:</t>
  </si>
  <si>
    <t>PRESIDENTE O REPRESENTANTE LEGAL DEL ORGANISMO:</t>
  </si>
  <si>
    <t>CORREO ELECTRÓNICO DEL ORGANISMO DEPORTIVO:</t>
  </si>
  <si>
    <t>PROVINCIA:</t>
  </si>
  <si>
    <t>CIUDAD:</t>
  </si>
  <si>
    <t>PARROQUIA:</t>
  </si>
  <si>
    <t>BARRIO:</t>
  </si>
  <si>
    <t>RECREACIÓN</t>
  </si>
  <si>
    <t>GRUPO DE GASTO</t>
  </si>
  <si>
    <t>TOTAL</t>
  </si>
  <si>
    <t>DEPORTE</t>
  </si>
  <si>
    <t>EDUCACIÓN FÍSICA</t>
  </si>
  <si>
    <t>DEPORTE ADAPTADO</t>
  </si>
  <si>
    <t>MANTENIMIENTO</t>
  </si>
  <si>
    <t>SIERRA</t>
  </si>
  <si>
    <t>ADMINISTRATIVO</t>
  </si>
  <si>
    <t>TÉCNICO</t>
  </si>
  <si>
    <t>PROGRAMA</t>
  </si>
  <si>
    <t>ACTIVIDAD</t>
  </si>
  <si>
    <t>Salarios Unificados</t>
  </si>
  <si>
    <t>Decimotercer Sueldo</t>
  </si>
  <si>
    <t>Decimocuarto Sueldo</t>
  </si>
  <si>
    <t>Aporte Patronal</t>
  </si>
  <si>
    <t>Fondo de Reserva</t>
  </si>
  <si>
    <t>Compensación por Desahucio</t>
  </si>
  <si>
    <t>Por Renuncia Voluntaria</t>
  </si>
  <si>
    <t>Agua Potable</t>
  </si>
  <si>
    <t>Servicio de Correo</t>
  </si>
  <si>
    <t>Servicio de Seguridad y Vigilancia</t>
  </si>
  <si>
    <t>Servicio de Implementación y Administración de Bancos de Información</t>
  </si>
  <si>
    <t>Fiscalización e Inspecciones Técnicas</t>
  </si>
  <si>
    <t>Arrendamiento y Licencias de Uso de Paquetes Informáticos</t>
  </si>
  <si>
    <t>Materiales de Oficina</t>
  </si>
  <si>
    <t>Materiales de Aseo</t>
  </si>
  <si>
    <t>Repuestos y Accesorios</t>
  </si>
  <si>
    <t>Partes y Repuestos</t>
  </si>
  <si>
    <t>Tasas Generales- Impuestos- Contribuciones- Permisos- Licencias y Patentes</t>
  </si>
  <si>
    <t>Comisiones Bancarias</t>
  </si>
  <si>
    <t>Costas Judiciales Tramites Notariales-y Legalización de Documentos Arreglos Extrajudiciales</t>
  </si>
  <si>
    <t>Al Sector Privado no Financiero</t>
  </si>
  <si>
    <t>A Jubilados Patronales</t>
  </si>
  <si>
    <t>Maquinarias y Equipos (Bienes de Larga Duración)</t>
  </si>
  <si>
    <t>Herramientas (Bienes de Larga Duración)</t>
  </si>
  <si>
    <t>Equipos-Sistemas y Paquetes Informáticos</t>
  </si>
  <si>
    <t>Espectáculos Culturales y Sociales</t>
  </si>
  <si>
    <t>Pasajes al Interior</t>
  </si>
  <si>
    <t>Pasajes al Exterior</t>
  </si>
  <si>
    <t>Honorarios por Contratos Civiles de Servicios</t>
  </si>
  <si>
    <t>Alimentos y Bebidas</t>
  </si>
  <si>
    <t>Adquisición de Accesorios e Insumos Químicos y Orgánicos</t>
  </si>
  <si>
    <t>Fletes y Maniobras</t>
  </si>
  <si>
    <t>Uniformes Deportivos</t>
  </si>
  <si>
    <t>Becas y Ayudas Económicas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</si>
  <si>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</si>
  <si>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</si>
  <si>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</si>
  <si>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</si>
  <si>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</si>
  <si>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</si>
  <si>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</si>
  <si>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</si>
  <si>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</si>
  <si>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</si>
  <si>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OPERACIÓN_Y_MANTENIMIENTO_DE_ESCENARIOS_DEPORTIVOS</t>
  </si>
  <si>
    <t>EVALUACIÓN</t>
  </si>
  <si>
    <t>IMPLEMENTACIÓN_DEPORTIVA</t>
  </si>
  <si>
    <t>JUEGOS</t>
  </si>
  <si>
    <t>ACTIVIDADES_RECREATIVAS</t>
  </si>
  <si>
    <t>El indicador nos permite conocer el avance PORCENTUAL de la ejecución del presupuesto de manera mensual, respecto de la programación realizada para el año.</t>
  </si>
  <si>
    <t xml:space="preserve">El indicador nos permite conocer de manera PORCENTUALel avance en la planificación </t>
  </si>
  <si>
    <t>OPERACIÓN_Y_MANTENIMIENTO_ADMINISTRATIVO_DE_LAS_ORGANIZACIONES_DEPORTIVAS</t>
  </si>
  <si>
    <t xml:space="preserve">004 Gastos Deportivos Generales </t>
  </si>
  <si>
    <t>INDICADORES</t>
  </si>
  <si>
    <t>COSTA</t>
  </si>
  <si>
    <t>530212</t>
  </si>
  <si>
    <t>530223</t>
  </si>
  <si>
    <t>530233</t>
  </si>
  <si>
    <t>530234</t>
  </si>
  <si>
    <t>530299</t>
  </si>
  <si>
    <t>530499</t>
  </si>
  <si>
    <t>530599</t>
  </si>
  <si>
    <t>530610</t>
  </si>
  <si>
    <t>530816</t>
  </si>
  <si>
    <t>530830</t>
  </si>
  <si>
    <t>530899</t>
  </si>
  <si>
    <t>530901</t>
  </si>
  <si>
    <t>Agua de Riego</t>
  </si>
  <si>
    <t>Almacenamiento, Embalaje, Envase y Recarga de Extintores</t>
  </si>
  <si>
    <t>Edición,    Impresión,    Reproducción,    Publicaciones,    Suscripciones,    Fotocopiado,    Traducción, Empastado, Enmarcación, Serigrafía, Fotografía, Carnetización, Filmación e Imágenes Satelitales.</t>
  </si>
  <si>
    <t>Servicios  de  Aseo;  Lavado  de  Vestimenta  de  Trabajo;  Fumigación,  Desinfección  y  Limpieza  de Instalaciones</t>
  </si>
  <si>
    <t>Investigaciones Profesionales y Análisis de Laboratorio</t>
  </si>
  <si>
    <t>Servicios para Actividades Agropecuarias, Pesca y Caza</t>
  </si>
  <si>
    <t>Servicios de Cartografía</t>
  </si>
  <si>
    <t>Servicios Médicos Hospitalarios y Complementarios</t>
  </si>
  <si>
    <t>Servicios en Actividades Mineras e Hidrocarburíferas</t>
  </si>
  <si>
    <t>Comisiones por la Venta de Productos, Servicios Postales y Financieros</t>
  </si>
  <si>
    <t>Servicio de Alimentación</t>
  </si>
  <si>
    <t>Membrecías</t>
  </si>
  <si>
    <t>Otros Servicios Generales</t>
  </si>
  <si>
    <t>Gastos para la Atención a Delegados Extranjeros y Nacionales, Deportistas, Entrenadores y Cuerpo Técnico que Representen al País</t>
  </si>
  <si>
    <t>Mobiliarios  (Instalación, Mantenimiento y Reparación)</t>
  </si>
  <si>
    <t>Maquinarias y Equipos (Instalación, Mantenimiento y Reparación)</t>
  </si>
  <si>
    <t>Vehículos (Mantenimiento y Reparación)</t>
  </si>
  <si>
    <t>Herramientas (Mantenimiento y Reparación)</t>
  </si>
  <si>
    <t>Infraestructura</t>
  </si>
  <si>
    <t>Mantenimiento de Áreas Verdes y Arreglo de Vías Internas</t>
  </si>
  <si>
    <t>Bienes Deportivos (Instalación, Mantenimiento y Reparación)</t>
  </si>
  <si>
    <t>Otras Instalaciones, Mantenimientos y Reparaciones</t>
  </si>
  <si>
    <t>Edificios, Locales y Residencias, Parqueaderos, Casilleros Judiciales y Bancarios (Arrendamiento)</t>
  </si>
  <si>
    <t>Mobiliario (Arrendamiento)</t>
  </si>
  <si>
    <t>Maquinarias y Equipos (Arrendamiento)</t>
  </si>
  <si>
    <t>Vehículos (Arrendamiento)</t>
  </si>
  <si>
    <t>Otros Arrendamientos</t>
  </si>
  <si>
    <t>Servicio de Auditoría</t>
  </si>
  <si>
    <t>Arrendamiento de Equipos Informáticos</t>
  </si>
  <si>
    <t>Materiales de Impresión, Fotografía, Reproducción y Publicaciones</t>
  </si>
  <si>
    <t>Medicinas y Productos Farmacéuticos</t>
  </si>
  <si>
    <t>Insumos,   Materiales   y  Suministros   para   la   Construcción,   Electricidad,   Plomería,   Carpintería, Señalización Vial, Navegación y Contra Incendios</t>
  </si>
  <si>
    <t>Derivados de Hidrocarburos para la Comercialización Interna</t>
  </si>
  <si>
    <t>Menaje de Cocina, de Hogar y Accesorios Descartables</t>
  </si>
  <si>
    <t>Condecoraciones</t>
  </si>
  <si>
    <t>Alimentos, Medicinas, Productos Farmacéuticos, de Aseo y Accesorios para Animales</t>
  </si>
  <si>
    <t>Insumos y Accesorios para Compensar Discapacidades</t>
  </si>
  <si>
    <t>Dispositivos Médicos para Odontología e Imagen</t>
  </si>
  <si>
    <t>Prótesis, Endoprótesis e Implantes Corporales</t>
  </si>
  <si>
    <t>Otros de Uso y Consumo Corriente</t>
  </si>
  <si>
    <t>Crédito Fiscal por Compras</t>
  </si>
  <si>
    <t>Equipos, Sistemas y Paquetes Informáticos</t>
  </si>
  <si>
    <t>Bienes Artísticos, Culturales, Bienes Deportivos y Símbolos Patrios</t>
  </si>
  <si>
    <t>Semovientes</t>
  </si>
  <si>
    <t>ITEM</t>
  </si>
  <si>
    <t>COD</t>
  </si>
  <si>
    <t>Transporte de Personal y Deportistas</t>
  </si>
  <si>
    <t>Afiliaciones e inscripciones a deportistas, entrenadores</t>
  </si>
  <si>
    <t>Suplementos vitamínicos</t>
  </si>
  <si>
    <t>Implementos deportivos y recreativos</t>
  </si>
  <si>
    <t>Implementos deportivos y recreativos no depreciables</t>
  </si>
  <si>
    <t>Bono deportivo a deportistas, entrenadores y delegados</t>
  </si>
  <si>
    <t xml:space="preserve">Incentivo por resultados deportivos </t>
  </si>
  <si>
    <t>Equipos deportivos y recreativos</t>
  </si>
  <si>
    <t>Número de disciplinas dotadas con implementación deportiva.</t>
  </si>
  <si>
    <t>1. Incrementar la práctica de la cultura física en la población</t>
  </si>
  <si>
    <t>2. Incrementar el rendimiento de los atletas para la consecución de logros deportivos</t>
  </si>
  <si>
    <t>SI</t>
  </si>
  <si>
    <t>NO</t>
  </si>
  <si>
    <t>DIRECCIÓN COMPLETA:</t>
  </si>
  <si>
    <t>REFERENCIA DE LA DIRECCIÓN:</t>
  </si>
  <si>
    <t>A</t>
  </si>
  <si>
    <t>A/F</t>
  </si>
  <si>
    <t>F</t>
  </si>
  <si>
    <t>Edificios, Locales, Residencias y Cableado Estructurado (Instalación, Mantenimiento y Reparación)</t>
  </si>
  <si>
    <t>ACTIVIDADES</t>
  </si>
  <si>
    <t>Línea de Política 2: Generar e impulsar la cultura Física para bienestar de la población, con inclusión social e igualdad de género.</t>
  </si>
  <si>
    <t>Línea de Política 3: Liderazgo y posicionamiento internacional del país a través de la consecución de logros deportivos.</t>
  </si>
  <si>
    <t>CAMPEONATO_SELECTIVO</t>
  </si>
  <si>
    <t>Número de escenarios deportivos en operación y/o que han recibido mantenimiento</t>
  </si>
  <si>
    <t>GASTOS_EN_CAPACITACIÓN_DEPORTIVA_O_RECREATIVA</t>
  </si>
  <si>
    <t>Número de evaluaciones realizadas</t>
  </si>
  <si>
    <t>Número de concentrados, campamentos y/o bases de entrenamiento realizados</t>
  </si>
  <si>
    <t>Número de juegos realizados</t>
  </si>
  <si>
    <t>Número de actividades recreativas realizadas</t>
  </si>
  <si>
    <t>OBJETIVOS SECRETARÍA DEL DEPORTE</t>
  </si>
  <si>
    <t>LÍNEAS DE POLÍTICA PLAN DECENAL</t>
  </si>
  <si>
    <t>ÁREA DE ACCIÓN DEL ORGANISMO DEPORTIVO</t>
  </si>
  <si>
    <t>Número de capacitaciones en deporte y/o actividad física realizadas</t>
  </si>
  <si>
    <t>GASTOS_DEPORTIVOS_GENERALES</t>
  </si>
  <si>
    <t>CONCENTRADO_CAMPAMENTO_BASE_DE_ENTRENAMIENTO</t>
  </si>
  <si>
    <t>TAREA</t>
  </si>
  <si>
    <t>Número de infraestructura administrativa en operación y/o que ha recibido mantenimiento</t>
  </si>
  <si>
    <t>Otros gastos</t>
  </si>
  <si>
    <t>CLASIFICACIÓN DEL GASTO</t>
  </si>
  <si>
    <t>SEMESTRE</t>
  </si>
  <si>
    <t>ENERO - JUNIO</t>
  </si>
  <si>
    <t>Recursos públicos</t>
  </si>
  <si>
    <t>Recursos de autogestión del organismo</t>
  </si>
  <si>
    <t>Otras fuentes de financiamiento</t>
  </si>
  <si>
    <t>AZUAY</t>
  </si>
  <si>
    <t>BOLIVAR</t>
  </si>
  <si>
    <t>CAÑAR</t>
  </si>
  <si>
    <t>CARCHI</t>
  </si>
  <si>
    <t>COTOPAXI</t>
  </si>
  <si>
    <t>CHIMBORAZO</t>
  </si>
  <si>
    <t>EL ORO</t>
  </si>
  <si>
    <t>ESMERALDAS</t>
  </si>
  <si>
    <t>GUAYAS</t>
  </si>
  <si>
    <t>IMBABURA</t>
  </si>
  <si>
    <t>LOJA</t>
  </si>
  <si>
    <t>LOS RIOS</t>
  </si>
  <si>
    <t>MANABI</t>
  </si>
  <si>
    <t>MORONA SANTIAGO</t>
  </si>
  <si>
    <t>NAPO</t>
  </si>
  <si>
    <t>PASTAZA</t>
  </si>
  <si>
    <t>PICHINCHA</t>
  </si>
  <si>
    <t>TUNGURAHUA</t>
  </si>
  <si>
    <t>ZAMORA CHINCHIPE</t>
  </si>
  <si>
    <t>GALAPAGOS</t>
  </si>
  <si>
    <t>SUCUMBIOS</t>
  </si>
  <si>
    <t>ORELLANA</t>
  </si>
  <si>
    <t>SANTO DOMINGO DE LOS TSACHILAS</t>
  </si>
  <si>
    <t>SANTA ELENA</t>
  </si>
  <si>
    <t>Administrativo</t>
  </si>
  <si>
    <t>006 Evaluación</t>
  </si>
  <si>
    <t>008 Juegos</t>
  </si>
  <si>
    <t>009 Actividades Recreativas</t>
  </si>
  <si>
    <t>010 Implementación Deportiva</t>
  </si>
  <si>
    <t>Adquisición o contratación</t>
  </si>
  <si>
    <t>En convenio de uso y/o administración</t>
  </si>
  <si>
    <t>En comodato</t>
  </si>
  <si>
    <t>ITEM PLAN ANUAL DE COMPRAS</t>
  </si>
  <si>
    <t>COD ÍTEM PAC</t>
  </si>
  <si>
    <t>Plan Anual de Compras</t>
  </si>
  <si>
    <t>N°</t>
  </si>
  <si>
    <t>PROVINCIA</t>
  </si>
  <si>
    <t>TIPO DE FINANCIAMIENTO</t>
  </si>
  <si>
    <r>
      <t xml:space="preserve">FECHA
INICIO
</t>
    </r>
    <r>
      <rPr>
        <b/>
        <sz val="10"/>
        <color rgb="FFFF0000"/>
        <rFont val="Calibri"/>
        <family val="2"/>
        <scheme val="minor"/>
      </rPr>
      <t>DD/MM/AAAA</t>
    </r>
  </si>
  <si>
    <r>
      <t xml:space="preserve">FECHA
FIN
</t>
    </r>
    <r>
      <rPr>
        <b/>
        <sz val="10"/>
        <color rgb="FFFF0000"/>
        <rFont val="Calibri"/>
        <family val="2"/>
        <scheme val="minor"/>
      </rPr>
      <t>DD/MM/AAAA</t>
    </r>
  </si>
  <si>
    <t>NOMBRE DEL EVENTO/TAREA</t>
  </si>
  <si>
    <t>ALCANCE</t>
  </si>
  <si>
    <t>GÉNERO</t>
  </si>
  <si>
    <t>CATEGORÍA</t>
  </si>
  <si>
    <t>N/A</t>
  </si>
  <si>
    <t>LUCHA</t>
  </si>
  <si>
    <t>CORRIENTE_POA</t>
  </si>
  <si>
    <t>007 Campeonato o Selectivo</t>
  </si>
  <si>
    <t>NAC</t>
  </si>
  <si>
    <t>TODAS</t>
  </si>
  <si>
    <t>INT</t>
  </si>
  <si>
    <t>PRO</t>
  </si>
  <si>
    <t>CAN</t>
  </si>
  <si>
    <t>PAR</t>
  </si>
  <si>
    <t>BAR</t>
  </si>
  <si>
    <t>BAR/PAR</t>
  </si>
  <si>
    <t>M</t>
  </si>
  <si>
    <t>H</t>
  </si>
  <si>
    <t>AZU</t>
  </si>
  <si>
    <t>BOL</t>
  </si>
  <si>
    <t>CAÑ</t>
  </si>
  <si>
    <t>CAR</t>
  </si>
  <si>
    <t>CHI</t>
  </si>
  <si>
    <t>COT</t>
  </si>
  <si>
    <t>EOR</t>
  </si>
  <si>
    <t>ESM</t>
  </si>
  <si>
    <t>GAL</t>
  </si>
  <si>
    <t>GUA</t>
  </si>
  <si>
    <t>IMB</t>
  </si>
  <si>
    <t>LOJ</t>
  </si>
  <si>
    <t>LRI</t>
  </si>
  <si>
    <t>MAN</t>
  </si>
  <si>
    <t>MSA</t>
  </si>
  <si>
    <t>NAP</t>
  </si>
  <si>
    <t>ORE</t>
  </si>
  <si>
    <t>PAS</t>
  </si>
  <si>
    <t>PIC</t>
  </si>
  <si>
    <t>SDO</t>
  </si>
  <si>
    <t>SEL</t>
  </si>
  <si>
    <t>SUC</t>
  </si>
  <si>
    <t>TUN</t>
  </si>
  <si>
    <t>ZCH</t>
  </si>
  <si>
    <t>TIPO</t>
  </si>
  <si>
    <t>INVERSIÓN</t>
  </si>
  <si>
    <t>AUTOGESTIÓN</t>
  </si>
  <si>
    <t>OTROS</t>
  </si>
  <si>
    <t>005 Concentrado, Campamentos o Base de entrenamiento</t>
  </si>
  <si>
    <t>012 Alto Rendimiento</t>
  </si>
  <si>
    <t>013 Desarrollo de la actividad física</t>
  </si>
  <si>
    <t>INICIALES</t>
  </si>
  <si>
    <t>AJEDREZ</t>
  </si>
  <si>
    <t>ANDINISMO_Y_ESCALADA</t>
  </si>
  <si>
    <t>ATLETISMO</t>
  </si>
  <si>
    <t>AUTOMOVILISMO</t>
  </si>
  <si>
    <t>BADMINTON</t>
  </si>
  <si>
    <t>BAILE_DEPORTIVO</t>
  </si>
  <si>
    <t>BALONCESTO</t>
  </si>
  <si>
    <t>BALONMANO</t>
  </si>
  <si>
    <t>BEISBOL</t>
  </si>
  <si>
    <t>BILLAR</t>
  </si>
  <si>
    <t>BOLOS</t>
  </si>
  <si>
    <t>BOXEO</t>
  </si>
  <si>
    <t>BRIDGE</t>
  </si>
  <si>
    <t>BUCEO_Y_ACTIVIDADES_SUBACUATICAS</t>
  </si>
  <si>
    <t>CANOTAJE</t>
  </si>
  <si>
    <t>CICLISMO</t>
  </si>
  <si>
    <t>DEPORTES_AEREOS</t>
  </si>
  <si>
    <t>ECUESTRE</t>
  </si>
  <si>
    <t>ESGRIMA</t>
  </si>
  <si>
    <t>ESQUI_NAUTICO</t>
  </si>
  <si>
    <t>FISICOCULTURISMO_Y_POTENCIA</t>
  </si>
  <si>
    <t>FUTBOL</t>
  </si>
  <si>
    <t>GIMNASIA</t>
  </si>
  <si>
    <t>GOLF</t>
  </si>
  <si>
    <t>HOCKEY_CESPED</t>
  </si>
  <si>
    <t>JUDO</t>
  </si>
  <si>
    <t>KARATE</t>
  </si>
  <si>
    <t>LEVANTAMIENTO_DE_PESAS</t>
  </si>
  <si>
    <t>MOTOCICLISMO</t>
  </si>
  <si>
    <t>NATACION</t>
  </si>
  <si>
    <t>PATINAJE</t>
  </si>
  <si>
    <t>PELOTA_NACIONAL</t>
  </si>
  <si>
    <t>PENTATLON_MODERNO</t>
  </si>
  <si>
    <t>RAQUETBOL</t>
  </si>
  <si>
    <t>REMO</t>
  </si>
  <si>
    <t>RUGBY</t>
  </si>
  <si>
    <t>SOFBOL</t>
  </si>
  <si>
    <t>SQUASH</t>
  </si>
  <si>
    <t>SURF</t>
  </si>
  <si>
    <t>TAEKWONDO</t>
  </si>
  <si>
    <t>TENIS</t>
  </si>
  <si>
    <t>TENIS_DE_MESA</t>
  </si>
  <si>
    <t>TIRO_CON_ARCO</t>
  </si>
  <si>
    <t>TIRO_OLÍMPICO</t>
  </si>
  <si>
    <t>TRIATLON</t>
  </si>
  <si>
    <t>VELA</t>
  </si>
  <si>
    <t>VOLEIBOL</t>
  </si>
  <si>
    <t>WUSHU</t>
  </si>
  <si>
    <t>PARA_ATLETISMO</t>
  </si>
  <si>
    <t>PARA_FUTSAL</t>
  </si>
  <si>
    <t>PARA_NATACIÓN</t>
  </si>
  <si>
    <t>TENIS EN SILLA DE RUEDAS</t>
  </si>
  <si>
    <t>PARA_TENIS MESA</t>
  </si>
  <si>
    <t>GOALBALL</t>
  </si>
  <si>
    <t>PARA_CICLISMO</t>
  </si>
  <si>
    <t>PARA_TAE KWON DO</t>
  </si>
  <si>
    <t>REMO IN</t>
  </si>
  <si>
    <t>RUGBY EN SILLAS DE RUEDAS</t>
  </si>
  <si>
    <t>BOCCIAS</t>
  </si>
  <si>
    <t>POWERLIFTING</t>
  </si>
  <si>
    <t>FÚTBOL AMPUTADO</t>
  </si>
  <si>
    <t>FÚTBOL 7</t>
  </si>
  <si>
    <t>HANDCYCLE</t>
  </si>
  <si>
    <t>MULTIDEPORTIVOS</t>
  </si>
  <si>
    <t>Número de actividades de fomento deportivo a las que se destina el recurso de gastos deportivos generales</t>
  </si>
  <si>
    <t>Plan Deportivo Anual</t>
  </si>
  <si>
    <t>ORGANIZACIONES DEPORTIVAS</t>
  </si>
  <si>
    <t>JULIO - DICIEMBRE</t>
  </si>
  <si>
    <t>Escenario deportivo/residencia para fomento deportivo</t>
  </si>
  <si>
    <t>Propia</t>
  </si>
  <si>
    <t>Arrendada</t>
  </si>
  <si>
    <t>Capacitación al personal ténico de la organización deportiva</t>
  </si>
  <si>
    <t>Capacitación para los actores del Sistema Deportivo en General</t>
  </si>
  <si>
    <t>Compensación por Vacaciones no Gozadas por Cesación de Funciones</t>
  </si>
  <si>
    <t>Número de campeonatos y/o selectivos realizados</t>
  </si>
  <si>
    <t>Agua potable</t>
  </si>
  <si>
    <t>Agua de riego</t>
  </si>
  <si>
    <t>Gastos de viaje en el Exterior (En e-SIGEF: Viáticos en el exterior)</t>
  </si>
  <si>
    <t>Gastos de viaje en el interior (En e-SIGEF: Viáticos en el interior)</t>
  </si>
  <si>
    <r>
      <t xml:space="preserve">SEDE PLANIFICADA
</t>
    </r>
    <r>
      <rPr>
        <b/>
        <sz val="10"/>
        <color rgb="FFFF0000"/>
        <rFont val="Calibri"/>
        <family val="2"/>
        <scheme val="minor"/>
      </rPr>
      <t>CIUDAD -  PAIS</t>
    </r>
  </si>
  <si>
    <t>NOMBRE DEL RESPONSABLE DE LA INFORMACIÓN:</t>
  </si>
  <si>
    <t>TELÉFONO CONVENCIONAL Y MÓVIL:</t>
  </si>
  <si>
    <t>CORREO ELECTRÓNICO DEL RESPONSABLE:</t>
  </si>
  <si>
    <t>SUBSECRETARÍA DE DESARROLLO DE LA ACTIVIDAD FÍSICA</t>
  </si>
  <si>
    <t>DIRECCIÓN DE DEPORTE FORMATIVO Y EDUCACIÓN FÍSICA</t>
  </si>
  <si>
    <r>
      <t xml:space="preserve">No. 
ENT./OFIC.
</t>
    </r>
    <r>
      <rPr>
        <b/>
        <sz val="10"/>
        <color rgb="FFFF0000"/>
        <rFont val="Calibri"/>
        <family val="2"/>
        <scheme val="minor"/>
      </rPr>
      <t>(PLA)</t>
    </r>
  </si>
  <si>
    <r>
      <t xml:space="preserve">No.
ATL.
</t>
    </r>
    <r>
      <rPr>
        <b/>
        <sz val="10"/>
        <color rgb="FFFF0000"/>
        <rFont val="Calibri"/>
        <family val="2"/>
        <scheme val="minor"/>
      </rPr>
      <t>(PLA)</t>
    </r>
  </si>
  <si>
    <r>
      <t xml:space="preserve">No. 
ENT./OFIC.
</t>
    </r>
    <r>
      <rPr>
        <b/>
        <sz val="10"/>
        <color rgb="FFFF0000"/>
        <rFont val="Calibri"/>
        <family val="2"/>
        <scheme val="minor"/>
      </rPr>
      <t>(EJE)</t>
    </r>
  </si>
  <si>
    <r>
      <t xml:space="preserve">No.
ATL.
</t>
    </r>
    <r>
      <rPr>
        <b/>
        <sz val="10"/>
        <color rgb="FFFF0000"/>
        <rFont val="Calibri"/>
        <family val="2"/>
        <scheme val="minor"/>
      </rPr>
      <t>(EJE)</t>
    </r>
  </si>
  <si>
    <t>% EFICIENCIA EJECUCIÓN</t>
  </si>
  <si>
    <r>
      <t xml:space="preserve">BENEFICIARIOS
</t>
    </r>
    <r>
      <rPr>
        <b/>
        <sz val="10"/>
        <color rgb="FFFF0000"/>
        <rFont val="Calibri"/>
        <family val="2"/>
        <scheme val="minor"/>
      </rPr>
      <t>(PLA)</t>
    </r>
  </si>
  <si>
    <r>
      <t xml:space="preserve">BENEFICIARIOS
</t>
    </r>
    <r>
      <rPr>
        <b/>
        <sz val="10"/>
        <color rgb="FFFF0000"/>
        <rFont val="Calibri"/>
        <family val="2"/>
        <scheme val="minor"/>
      </rPr>
      <t>(EJE)</t>
    </r>
  </si>
  <si>
    <r>
      <t xml:space="preserve">MONTO 
</t>
    </r>
    <r>
      <rPr>
        <b/>
        <sz val="10"/>
        <color rgb="FFFF0000"/>
        <rFont val="Calibri"/>
        <family val="2"/>
        <scheme val="minor"/>
      </rPr>
      <t>(PLA)</t>
    </r>
  </si>
  <si>
    <r>
      <t xml:space="preserve">MONTO 
</t>
    </r>
    <r>
      <rPr>
        <b/>
        <sz val="10"/>
        <color rgb="FFFF0000"/>
        <rFont val="Calibri"/>
        <family val="2"/>
        <scheme val="minor"/>
      </rPr>
      <t>(EJE)</t>
    </r>
  </si>
  <si>
    <t>DIFERENCIA</t>
  </si>
  <si>
    <t>ANÁLISIS TÉCNICO</t>
  </si>
  <si>
    <t>ORO</t>
  </si>
  <si>
    <t>PLATA</t>
  </si>
  <si>
    <t>BRONCE</t>
  </si>
  <si>
    <t>UBICACIÓN DE LA PROVINCIA EN EL EVENTO</t>
  </si>
  <si>
    <t>RESUMEN BANCOS</t>
  </si>
  <si>
    <t>MES</t>
  </si>
  <si>
    <t>VALOR</t>
  </si>
  <si>
    <t>BANCO</t>
  </si>
  <si>
    <t>N° DE CUENTA</t>
  </si>
  <si>
    <t xml:space="preserve">No. </t>
  </si>
  <si>
    <t>OBSERVACIÓN</t>
  </si>
  <si>
    <t>DEPORTISTAS ATENDIDOS</t>
  </si>
  <si>
    <t>DAMAS</t>
  </si>
  <si>
    <t>VARONES</t>
  </si>
  <si>
    <t>TOTAL ANUAL</t>
  </si>
  <si>
    <t>APELLIDOS Y NOMBRES</t>
  </si>
  <si>
    <t>NO. CÉDULA DE CIUDADANÍA / PASAPORTE</t>
  </si>
  <si>
    <t>TIPO DE CARGO</t>
  </si>
  <si>
    <t>SUELDO / SALARIO MENSUAL</t>
  </si>
  <si>
    <r>
      <t xml:space="preserve">TIEMPO DE TRABAJO
</t>
    </r>
    <r>
      <rPr>
        <b/>
        <sz val="11"/>
        <color rgb="FFFF0000"/>
        <rFont val="Calibri"/>
        <family val="2"/>
        <scheme val="minor"/>
      </rPr>
      <t>(EN MESES)</t>
    </r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</si>
  <si>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</si>
  <si>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</si>
  <si>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</si>
  <si>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</si>
  <si>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</si>
  <si>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</si>
  <si>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</si>
  <si>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</si>
  <si>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</si>
  <si>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</si>
  <si>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</si>
  <si>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</si>
  <si>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MONITOR</t>
  </si>
  <si>
    <t>ENTRENADOR</t>
  </si>
  <si>
    <t>MÉDICO</t>
  </si>
  <si>
    <t>PSICÓLOGO</t>
  </si>
  <si>
    <t>SECRETARIA/O_DTM</t>
  </si>
  <si>
    <t>DIRECTOR_DTM</t>
  </si>
  <si>
    <t>COORDINADOR_DTM</t>
  </si>
  <si>
    <t>FISIOTERAPISTA</t>
  </si>
  <si>
    <t>TRABAJADOR/A_SOCIAL</t>
  </si>
  <si>
    <t>OTROS_PROFESIONALES</t>
  </si>
  <si>
    <t>ASISTENTE_ADMINISTRATIVO_DTM</t>
  </si>
  <si>
    <t>TÉCNICO_BIOMECÁNICO</t>
  </si>
  <si>
    <t>DTM</t>
  </si>
  <si>
    <t>CIENCIAS_APLICADAS</t>
  </si>
  <si>
    <t>ÁREA TÉCNICA</t>
  </si>
  <si>
    <t>ASISTENTE_TÉCNICO/DEPORTIVO</t>
  </si>
  <si>
    <t>METODÓLOGO</t>
  </si>
  <si>
    <t>ANALISTA/ESTADÍSTICO_DTM</t>
  </si>
  <si>
    <t>JEFE_TÉCNICO</t>
  </si>
  <si>
    <t>TIPO_DE_CARGO</t>
  </si>
  <si>
    <t>ÁREA</t>
  </si>
  <si>
    <t>CARGO</t>
  </si>
  <si>
    <t>HONORARIOS</t>
  </si>
  <si>
    <t>SUELDOS Y SALARIOS</t>
  </si>
  <si>
    <t>%</t>
  </si>
  <si>
    <t>PARTICIPACIÓN</t>
  </si>
  <si>
    <t>DEPORTE CONVENCIONAL</t>
  </si>
  <si>
    <r>
      <t xml:space="preserve">MONTO
</t>
    </r>
    <r>
      <rPr>
        <b/>
        <sz val="14"/>
        <color rgb="FFFF0000"/>
        <rFont val="Calibri"/>
        <family val="2"/>
        <scheme val="minor"/>
      </rPr>
      <t>PLANIFICADO</t>
    </r>
  </si>
  <si>
    <r>
      <t xml:space="preserve">MONTO
</t>
    </r>
    <r>
      <rPr>
        <b/>
        <sz val="14"/>
        <color rgb="FFFF0000"/>
        <rFont val="Calibri"/>
        <family val="2"/>
        <scheme val="minor"/>
      </rPr>
      <t>EJECUTADO</t>
    </r>
  </si>
  <si>
    <r>
      <t xml:space="preserve">BENEFICIARIOS
</t>
    </r>
    <r>
      <rPr>
        <b/>
        <sz val="14"/>
        <color rgb="FFFF0000"/>
        <rFont val="Calibri"/>
        <family val="2"/>
        <scheme val="minor"/>
      </rPr>
      <t>PLANIFICADO</t>
    </r>
  </si>
  <si>
    <r>
      <t xml:space="preserve">BENEFICIARIOS
</t>
    </r>
    <r>
      <rPr>
        <b/>
        <sz val="14"/>
        <color rgb="FFFF0000"/>
        <rFont val="Calibri"/>
        <family val="2"/>
        <scheme val="minor"/>
      </rPr>
      <t>EJECUTADO</t>
    </r>
  </si>
  <si>
    <t>II. DATOS GENERALES</t>
  </si>
  <si>
    <t>III. UBICACIÓN GEOGRÁFICA</t>
  </si>
  <si>
    <t>IV. DATOS DE CONTACTO</t>
  </si>
  <si>
    <t>V. COMPETENCIA DEL ORGANISMO DEPORTIVO</t>
  </si>
  <si>
    <t>VI. PRESUPUESTO ASIGNADO</t>
  </si>
  <si>
    <t>VII. BENEFICIARIOS POR ACTIVIDAD</t>
  </si>
  <si>
    <t>IX. CANTIDAD DE PERSONAL TÉCNICO</t>
  </si>
  <si>
    <t>EQUIPO TÉCNICO</t>
  </si>
  <si>
    <t>DEPARTAMENTO TÉCNICO METODOLÓGICO</t>
  </si>
  <si>
    <t>CIENCIAS APLICADAS</t>
  </si>
  <si>
    <t>FECHA DE RECEPCION DE ASIGNACIÓN</t>
  </si>
  <si>
    <t>CANT. PROFESIONALES POR SUELDOS Y SALARIOS</t>
  </si>
  <si>
    <t>CANT. PROFESIONALES POR HONORARIOS</t>
  </si>
  <si>
    <r>
      <t xml:space="preserve">Nro. EVENTOS/TAREAS
</t>
    </r>
    <r>
      <rPr>
        <b/>
        <sz val="14"/>
        <color rgb="FFFF0000"/>
        <rFont val="Calibri"/>
        <family val="2"/>
        <scheme val="minor"/>
      </rPr>
      <t>PLANIFICADAS</t>
    </r>
  </si>
  <si>
    <r>
      <t xml:space="preserve">Nro. EVENTOS/TAREAS
</t>
    </r>
    <r>
      <rPr>
        <b/>
        <sz val="14"/>
        <color rgb="FFFF0000"/>
        <rFont val="Calibri"/>
        <family val="2"/>
        <scheme val="minor"/>
      </rPr>
      <t>EJECUTADOS</t>
    </r>
  </si>
  <si>
    <t>EVENTO/TAREA EJECUTADO</t>
  </si>
  <si>
    <t>TOTAL MEDALLAS</t>
  </si>
  <si>
    <t>4TO al 8VO</t>
  </si>
  <si>
    <t>REMUNERACIONES</t>
  </si>
  <si>
    <t>DOCUMENTO DE APROBACIÓN</t>
  </si>
  <si>
    <t>MONTO</t>
  </si>
  <si>
    <t>PRONÓSTICO DE UBICACIÓN DE LA PROVINCIA EN EL EVENTO</t>
  </si>
  <si>
    <t>UBICACIÓN DE LA PROVINCIA EN EL EVENTO EL AÑO ANTERIOR</t>
  </si>
  <si>
    <r>
      <t xml:space="preserve">CARGO
</t>
    </r>
    <r>
      <rPr>
        <b/>
        <sz val="11"/>
        <color rgb="FFFF0000"/>
        <rFont val="Calibri"/>
        <family val="2"/>
        <scheme val="minor"/>
      </rPr>
      <t>(SOLO PERSONAL TÉCNICO)</t>
    </r>
  </si>
  <si>
    <t>TIPO DE CONTRATACIÓN</t>
  </si>
  <si>
    <t>CIUDADANOS ATENDIDOS</t>
  </si>
  <si>
    <t>FINANCIAMIENTO</t>
  </si>
  <si>
    <t>GASTO_CORRIENTE</t>
  </si>
  <si>
    <t>CONTRATO</t>
  </si>
  <si>
    <t>SUELDOS_Y_SALARIOS</t>
  </si>
  <si>
    <t>MECÁNICO_CICLISMO</t>
  </si>
  <si>
    <t>JIU JITSU</t>
  </si>
  <si>
    <t>KICK BOXING</t>
  </si>
  <si>
    <t>SECTOR</t>
  </si>
  <si>
    <t>DETALLAR A QUE MES CORRESPONDE LA TRANSFERENCIA</t>
  </si>
  <si>
    <t>FUENTE DE FINANCIAMIENTO</t>
  </si>
  <si>
    <t>GASTO CORRIENTE</t>
  </si>
  <si>
    <t>EJECUCIÓN DEL PLAN DEPORTIVO ANUAL - 2020</t>
  </si>
  <si>
    <t>RESUMEN DE INGRESOS - 2020</t>
  </si>
  <si>
    <t>ASPECTO TÉCNICO</t>
  </si>
  <si>
    <t>ASPECTO ADMINISTRATIVO</t>
  </si>
  <si>
    <t>REFORMA</t>
  </si>
  <si>
    <t>EVENTO/TAREA INCLUIDO MEDIANTE REFORMA</t>
  </si>
  <si>
    <t>PRONOSTICO DE MEDALLAS/UBICACIONES EN EL EVENTO</t>
  </si>
  <si>
    <t>OBSERVACIONES</t>
  </si>
  <si>
    <t>INICIACIÓN</t>
  </si>
  <si>
    <t>MENORES</t>
  </si>
  <si>
    <t>PREJUVENILES</t>
  </si>
  <si>
    <t>JUVENILES</t>
  </si>
  <si>
    <t>ABSOLUTOS</t>
  </si>
  <si>
    <t>D</t>
  </si>
  <si>
    <t>V</t>
  </si>
  <si>
    <t>VIII. INVERSIÓN EN PERSONAL TÉCNICO</t>
  </si>
  <si>
    <t>TOTAL DEPORTISTAS Y CIUDADANOS</t>
  </si>
  <si>
    <t>PUNTOS ALCANZADOS</t>
  </si>
  <si>
    <t>I. IDENTIFICACIÓN DEL TIPO DE ORGANIZACIÓN Y PERIODO DE ENTREGA</t>
  </si>
  <si>
    <t>TIPO_OD</t>
  </si>
  <si>
    <t>PROVINCIAL</t>
  </si>
  <si>
    <t>CANTONAL</t>
  </si>
  <si>
    <t>COMISIÓN POR DEPORTE</t>
  </si>
  <si>
    <t>NACIONAL</t>
  </si>
  <si>
    <t>ASOCIACIÓN POR DEPORTE</t>
  </si>
  <si>
    <t>PRIMER SEMESTRE</t>
  </si>
  <si>
    <t>SEGUNDO SEMESTRE</t>
  </si>
  <si>
    <r>
      <t xml:space="preserve">PERIODO </t>
    </r>
    <r>
      <rPr>
        <i/>
        <sz val="14"/>
        <color theme="1" tint="0.499984740745262"/>
        <rFont val="Calibri"/>
        <family val="2"/>
        <scheme val="minor"/>
      </rPr>
      <t>(Seleccione)</t>
    </r>
    <r>
      <rPr>
        <b/>
        <i/>
        <sz val="14"/>
        <rFont val="Calibri"/>
        <family val="2"/>
        <scheme val="minor"/>
      </rPr>
      <t>:</t>
    </r>
  </si>
  <si>
    <r>
      <t>TIPO</t>
    </r>
    <r>
      <rPr>
        <b/>
        <i/>
        <sz val="14"/>
        <color theme="1" tint="0.499984740745262"/>
        <rFont val="Calibri"/>
        <family val="2"/>
        <scheme val="minor"/>
      </rPr>
      <t xml:space="preserve"> </t>
    </r>
    <r>
      <rPr>
        <i/>
        <sz val="14"/>
        <color theme="1" tint="0.499984740745262"/>
        <rFont val="Calibri"/>
        <family val="2"/>
        <scheme val="minor"/>
      </rPr>
      <t>(Seleccione)</t>
    </r>
    <r>
      <rPr>
        <b/>
        <i/>
        <sz val="14"/>
        <color indexed="8"/>
        <rFont val="Calibri"/>
        <family val="2"/>
        <scheme val="minor"/>
      </rPr>
      <t>:</t>
    </r>
  </si>
  <si>
    <t>PERIODO_2</t>
  </si>
  <si>
    <t>TERCER TRIMESTRE</t>
  </si>
  <si>
    <t>No.</t>
  </si>
  <si>
    <t>Nombre del ítem</t>
  </si>
  <si>
    <t xml:space="preserve">MICROCICLO </t>
  </si>
  <si>
    <t>MESOCICLO</t>
  </si>
  <si>
    <t>MACROCICLO</t>
  </si>
  <si>
    <t>VISITAS TÉCNICAS DE CUMPLIMIENTO AL MACROCICLO</t>
  </si>
  <si>
    <t>PLANIFICADO</t>
  </si>
  <si>
    <t>REALIZADO</t>
  </si>
  <si>
    <t>% DE CUMPLIMIENTO</t>
  </si>
  <si>
    <t>RANGO DE EDADES</t>
  </si>
  <si>
    <r>
      <t xml:space="preserve">Nro. DE SEMANAS
</t>
    </r>
    <r>
      <rPr>
        <b/>
        <sz val="10"/>
        <color rgb="FFFF0000"/>
        <rFont val="Calibri"/>
        <family val="2"/>
        <scheme val="minor"/>
      </rPr>
      <t>(PLA)</t>
    </r>
  </si>
  <si>
    <r>
      <t xml:space="preserve">Nro. DE SEMANAS
</t>
    </r>
    <r>
      <rPr>
        <b/>
        <sz val="10"/>
        <color rgb="FFFF0000"/>
        <rFont val="Calibri"/>
        <family val="2"/>
        <scheme val="minor"/>
      </rPr>
      <t>(EJE)</t>
    </r>
  </si>
  <si>
    <t>% DE AVANCE DEL PROGRAMA</t>
  </si>
  <si>
    <t xml:space="preserve"> DESCRIPCIÓN DEL CUMPLIMIENTO DEL OBJETIVO DE:
VENCIMIENTO O ETAPA</t>
  </si>
  <si>
    <t>NÚMERO DE BAJAS DE DEPORTISTAS</t>
  </si>
  <si>
    <t>NIVEL ACADÉMICO</t>
  </si>
  <si>
    <t>PHD-DOCTORADO</t>
  </si>
  <si>
    <t>CUARTO NIVEL</t>
  </si>
  <si>
    <t>TERCER NIVEL</t>
  </si>
  <si>
    <t>TECNOLOGIA</t>
  </si>
  <si>
    <t>TÍTULO ACADÉMICO/PROFESIONAL</t>
  </si>
  <si>
    <t>NACIONALIDAD</t>
  </si>
  <si>
    <t>PRESELECCIONES</t>
  </si>
  <si>
    <t>NÚMERO DE DEPORTISTAS</t>
  </si>
  <si>
    <t>SELECCIONES</t>
  </si>
  <si>
    <t>SELECCIONADOS NACIONALES</t>
  </si>
  <si>
    <t>DEPORTISTAS EN EL PROYECTO DE AR</t>
  </si>
  <si>
    <t>CONVENCIONAL</t>
  </si>
  <si>
    <t>DISCAPACIDAD</t>
  </si>
  <si>
    <t>BENEFICIARIOS ATENDIDOS POR LA ORGANIZACIÓN DEPORTIVA (IMPACTO SOCIAL) - 2020</t>
  </si>
  <si>
    <t>Gastos de viaje en el Exterior (En e-FIGEF: Viáticos en el exterior)</t>
  </si>
  <si>
    <t>Gastos de viaje en el interior (En e-FIGEF: Viáticos en el exterior)</t>
  </si>
  <si>
    <t>GASTOS_E_IMPLEMENTOS</t>
  </si>
  <si>
    <t>DETALLE_004_010</t>
  </si>
  <si>
    <t>Edición, Impresión, Reproducción, Publicaciones, Suscripciones, Fotocopiado, Traducción, Empastado, Enmarcación, Serigrafía, Fotografía, Carnetización, Filmación e Imágenes Satelitales.</t>
  </si>
  <si>
    <t>Deportes que son beneficiados con la contratación, adquisición, etc.</t>
  </si>
  <si>
    <t>ESTADO</t>
  </si>
  <si>
    <t>COLISEO</t>
  </si>
  <si>
    <t>CANCHA CUBIERTA</t>
  </si>
  <si>
    <t>POLIDEPORTIVO</t>
  </si>
  <si>
    <t>PISCINA</t>
  </si>
  <si>
    <t>BUENO</t>
  </si>
  <si>
    <t>REGULAR</t>
  </si>
  <si>
    <t>MALO</t>
  </si>
  <si>
    <t>PROPIA</t>
  </si>
  <si>
    <t>ARRENDADA</t>
  </si>
  <si>
    <t>COMODATO</t>
  </si>
  <si>
    <t>PERTENENCIA DEL ESCENARIO</t>
  </si>
  <si>
    <t>ITEM EJECUTADO</t>
  </si>
  <si>
    <r>
      <t xml:space="preserve">Nro. ÍTEMS
</t>
    </r>
    <r>
      <rPr>
        <b/>
        <sz val="14"/>
        <color rgb="FFFF0000"/>
        <rFont val="Calibri"/>
        <family val="2"/>
        <scheme val="minor"/>
      </rPr>
      <t>EJECUTADOS</t>
    </r>
  </si>
  <si>
    <t>RECOMENDACIONES PARA MEJORAR LA GESTIÓN DE LA FILIAL</t>
  </si>
  <si>
    <t>NOMBRE DE LA FILIAL</t>
  </si>
  <si>
    <t>ESCENARIO</t>
  </si>
  <si>
    <t>DETALLE LOS DEPORTES</t>
  </si>
  <si>
    <t>OTRAS ACTIVIDADES DEPORTIVAS QUE SE DESARROLLAN EN EL ESCENARIO</t>
  </si>
  <si>
    <t>ESTADO DEL ESCENARIO</t>
  </si>
  <si>
    <t>NÚMERO DE DEPORTES QUE SE DESARROLLAN EN EL ESCENARIO</t>
  </si>
  <si>
    <t>NÚMERO DE DEPORTES QUE FOMENTA LA FILIAL</t>
  </si>
  <si>
    <t>REALIZA SEGUIMIENTO A LA EJECUCIÓN DE ACTIVIDADES PLANIFICADAS EN EL PDA</t>
  </si>
  <si>
    <t>REALIZA VISITAS TÉCNICAS A ENTRENAMIENTOS DE LOS DEPORTISTAS DE LA FILIAL</t>
  </si>
  <si>
    <t>REALIZA VISITAS TÉCNICAS A COMPETENCIAS EN LAS QUE PARTICIPA LA FILIAL</t>
  </si>
  <si>
    <t>REALIZA ACOMPAÑAMIENTO EN EL PROCESO DE PLANIFICACIÓN DEL PDA DE LA FILIAL</t>
  </si>
  <si>
    <t>APOYA EN LA CAPACITACIÓN DEL PERSONAL TÉCNICO Y METODOLÓGICO DE LA FILIAL</t>
  </si>
  <si>
    <t>AYUDA CON ENTRENADORES PARA FOMENTO DEPORTIVO DE LA FILIAL</t>
  </si>
  <si>
    <t>AYUDA CON IMPLEMENTACIÓN PARA FOMENTO DEPORTIVO DE LA FILIAL</t>
  </si>
  <si>
    <r>
      <t xml:space="preserve">Nro. ÍTEMS
</t>
    </r>
    <r>
      <rPr>
        <b/>
        <sz val="14"/>
        <color rgb="FFFF0000"/>
        <rFont val="Calibri"/>
        <family val="2"/>
        <scheme val="minor"/>
      </rPr>
      <t>PLANIFICADOS</t>
    </r>
  </si>
  <si>
    <t>ESCENARIOS</t>
  </si>
  <si>
    <t>PRIMER TIMESTRE</t>
  </si>
  <si>
    <t>PROGRAMAS DE ENSEÑANZA</t>
  </si>
  <si>
    <t>PLANES DE ENTRENAMIENTO</t>
  </si>
  <si>
    <t>BENEFICIARIOS</t>
  </si>
  <si>
    <t>HISTORIAL PROFESIONAL</t>
  </si>
  <si>
    <t>ENTRENAMIENTO</t>
  </si>
  <si>
    <t>DEPORTES QUE FOMENTA LA FILIAL</t>
  </si>
  <si>
    <t>GIMNASIO</t>
  </si>
  <si>
    <t>COLISEOS DE COMBATE</t>
  </si>
  <si>
    <t>GIMNASIO MULTIFUERZA</t>
  </si>
  <si>
    <t>PISTA DE ATLETISMO</t>
  </si>
  <si>
    <t>ESTADIO</t>
  </si>
  <si>
    <t>CANCHA DESCUBIERTA</t>
  </si>
  <si>
    <t>ASOCIACIONES</t>
  </si>
  <si>
    <t>SEGUIMIENTO Y EVALUACIÓN AL PLAN DEPORTIVO ANUAL 2020</t>
  </si>
  <si>
    <t>% EJECUCIÓN</t>
  </si>
  <si>
    <t>BACHILLERATO</t>
  </si>
  <si>
    <t>CORRIENTE_Y_AUTOGESTIÓN</t>
  </si>
  <si>
    <t>Deportistas Atendidos</t>
  </si>
  <si>
    <t>Ciudadanos Atendidos</t>
  </si>
  <si>
    <t>XII. BENEFICIARIOS ATENDIDOS</t>
  </si>
  <si>
    <t>SUBTOTAL</t>
  </si>
  <si>
    <t>Total Beneficiarios Atendidos</t>
  </si>
  <si>
    <t>A.D.</t>
  </si>
  <si>
    <t>ACP</t>
  </si>
  <si>
    <t>TYM</t>
  </si>
  <si>
    <t>PEL</t>
  </si>
  <si>
    <t>COM</t>
  </si>
  <si>
    <t>OTR</t>
  </si>
  <si>
    <t>AGRUPACIÓN DEPORTIVA</t>
  </si>
  <si>
    <t>ARTE COMPETITIVO Y PRECISIÓN</t>
  </si>
  <si>
    <t>COMBATE</t>
  </si>
  <si>
    <t>TIEMPO Y MARCA</t>
  </si>
  <si>
    <t>PELOTA</t>
  </si>
  <si>
    <t>PARALÍMPICO</t>
  </si>
  <si>
    <t>SIGLAS</t>
  </si>
  <si>
    <t>PERTENENCIA</t>
  </si>
  <si>
    <t>COMPETENCIA</t>
  </si>
  <si>
    <t>ENTRENAMIENTO/COMPTENCIA</t>
  </si>
  <si>
    <t>USO DEL ESCENARIO</t>
  </si>
  <si>
    <t>USO</t>
  </si>
  <si>
    <t>G.CORRIENTE Y AUTOGESTIÓN</t>
  </si>
  <si>
    <t>FILIALES</t>
  </si>
  <si>
    <t>LIGAS CANTONALES</t>
  </si>
  <si>
    <t>TIPO DE FILIAL</t>
  </si>
  <si>
    <t>LIGA CANTONAL</t>
  </si>
  <si>
    <t>FILIAL</t>
  </si>
  <si>
    <t>ASOCIACIÓN</t>
  </si>
  <si>
    <t>CLUB ESPECIALIZADO</t>
  </si>
  <si>
    <t>CLUBES ESPECIALIZADOS</t>
  </si>
  <si>
    <r>
      <t xml:space="preserve">INSTRUCCIONES: 
- </t>
    </r>
    <r>
      <rPr>
        <sz val="10"/>
        <rFont val="Calibri"/>
        <family val="2"/>
      </rPr>
      <t xml:space="preserve">Describa de forma general cada una de las adquisiciones de bienes y servicios que se realizaron en el ejercicio fiscal 2020 con los recursos de las actividades 004 y 010. Se excluye los recursos de los ítems 530606 y del grupo 51
- En la columna "Deportes que son beneficiados con la contratación, adquisición, etc." se detallarán unicamente los deportes que se beneficiarón con las contratación o adquisición.
</t>
    </r>
    <r>
      <rPr>
        <sz val="10"/>
        <rFont val="Calibri"/>
        <family val="2"/>
      </rPr>
      <t>- Recuerde que los ítems relacionados con implementación deportiva, deben ser planificados exclusivamente en la actividad 010.</t>
    </r>
  </si>
  <si>
    <r>
      <t xml:space="preserve">INSTRUCCIONES:
</t>
    </r>
    <r>
      <rPr>
        <sz val="10"/>
        <color rgb="FF000000"/>
        <rFont val="Calibri"/>
        <family val="2"/>
        <scheme val="minor"/>
      </rPr>
      <t>-Se deben registras todos los deportistas que tienen matricula.
-Los ciudadamos atendidos son aquellos que utilizan las instaciones deportivas para actividades deportivas (excluir eventos culturales y sociales como: conciertos, bailes, eventos solidarios).</t>
    </r>
  </si>
  <si>
    <t>PERSONAL TÉCNICO 2020 - INVERSIÓN PÚBLICA Y AUTOGESTIÓN</t>
  </si>
  <si>
    <t>INFRAESTRUCTURA DEPORTIVA</t>
  </si>
  <si>
    <t>ASESORAMIENTO A FILIALES</t>
  </si>
  <si>
    <t>SEGUIMIENTO Y EVALUACIÓN A ORGANIZACIONES DEPORTIVAS</t>
  </si>
  <si>
    <t>GASTOS DEPORTIVOS GENERALES E IMPLEMENTACIÓN DEPORTIVA</t>
  </si>
  <si>
    <t>X. NIVEL ACADÉMICO DEL PERSONAL TÉCNICO</t>
  </si>
  <si>
    <t>XI. DEPORTES ATENDIDOS</t>
  </si>
  <si>
    <t>XIII. INFRAESTRUCTURA DEPORTIVA</t>
  </si>
  <si>
    <t>XIV. ACOMPAÑAMIENTO A FILIALES</t>
  </si>
  <si>
    <t>RESULTADOS ALCANZADOS</t>
  </si>
  <si>
    <t>Actividad</t>
  </si>
  <si>
    <r>
      <t xml:space="preserve">Monto
</t>
    </r>
    <r>
      <rPr>
        <b/>
        <sz val="11"/>
        <color rgb="FFFF0000"/>
        <rFont val="Calibri"/>
        <family val="2"/>
        <scheme val="minor"/>
      </rPr>
      <t>(EJE)</t>
    </r>
  </si>
  <si>
    <r>
      <t xml:space="preserve">Monto
</t>
    </r>
    <r>
      <rPr>
        <b/>
        <sz val="11"/>
        <color rgb="FFFF0000"/>
        <rFont val="Calibri"/>
        <family val="2"/>
        <scheme val="minor"/>
      </rPr>
      <t>(PLA)</t>
    </r>
  </si>
  <si>
    <t>AÑOS DE EXPERIENCIA EN EL CARGO ACTUAL</t>
  </si>
  <si>
    <t>ACTIVIDAD DEPORTIVA/FÍSICA/OTRAS ACTIVIDADES</t>
  </si>
  <si>
    <t>NÚMERO DE ENTRENADORES/AS</t>
  </si>
  <si>
    <t>NOMBRE Y APELLIDO DEL ENTRENADOR RESPONSABLE</t>
  </si>
  <si>
    <t>PROGRAMA DE ENSEÑANZA EN ESCUELAS DE INICIACIÓN</t>
  </si>
  <si>
    <t>PROGRAMA DE ENSEÑANZA EN ESCUELAS PERMAMENTES</t>
  </si>
  <si>
    <t>NÚMERO DE SEGUIMIENTOS REALIZADOS EN EL SEMESTRE</t>
  </si>
  <si>
    <t>NÚMERO DE VISITAS TÉCNICAS REALIZADAS EN EL SEMESTRE</t>
  </si>
  <si>
    <t>DEPORTES EN LOS QUE LA FILIAL TIENE PRESELECCIONADOS O SELECCIONADOS</t>
  </si>
  <si>
    <t xml:space="preserve">NÚMERO DE DEPORTISTAS EN PRESELECCIONES O SELECCIONES </t>
  </si>
  <si>
    <t>REFORMAS Y REPROGRAMACIONES</t>
  </si>
  <si>
    <t>FEDERACIONES DEPORTIVAS PROVINCIALES</t>
  </si>
  <si>
    <t>FEDERACIÓN DEPORTIVA ESTUDIANTIL</t>
  </si>
  <si>
    <t>FEDERACIÓN DEPORTIVA PROVINCIAL</t>
  </si>
  <si>
    <t>UNIVERSIDAD</t>
  </si>
  <si>
    <t>PLANES Y PROGRAMAS IMPLEMENTADOS - 2020</t>
  </si>
  <si>
    <t>UNIVERSIDADES</t>
  </si>
  <si>
    <t>FEDERACIONES DEPORTIVAS ESTUDIANTILES</t>
  </si>
  <si>
    <t>COMITÉS TÉCNCIOS METODOLÓGICOS</t>
  </si>
  <si>
    <t>TEST PEDAGÓGICOS</t>
  </si>
  <si>
    <t>PARTICIPA EN REUNIONES Y COMITÉS TÉCNICOS</t>
  </si>
  <si>
    <t>NÚMERO DE REUNIONES Y COMITÉS TÉCNICOS EN LOS QUE PARTICIPÓ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</si>
</sst>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\ _€_-;\-* #,##0.00\ _€_-;_-* &quot;-&quot;??\ _€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 &quot;$&quot;* #,##0.00_ ;_ &quot;$&quot;* \-#,##0.00_ ;_ &quot;$&quot;* &quot;-&quot;??_ ;_ @_ "/>
    <numFmt numFmtId="167" formatCode="_ * #,##0.00_ ;_ * \-#,##0.00_ ;_ * &quot;-&quot;??_ ;_ @_ "/>
    <numFmt numFmtId="168" formatCode="0000000000000"/>
    <numFmt numFmtId="169" formatCode="&quot;$&quot;#,##0.00"/>
    <numFmt numFmtId="170" formatCode="dd/mm/yyyy;@"/>
    <numFmt numFmtId="171" formatCode="&quot;$&quot;\ #,##0.0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sz val="14"/>
      <color indexed="81"/>
      <name val="Tahoma"/>
      <family val="2"/>
    </font>
    <font>
      <b/>
      <sz val="10"/>
      <name val="Calibri"/>
      <family val="2"/>
      <scheme val="minor"/>
    </font>
    <font>
      <sz val="11"/>
      <color rgb="FF000000"/>
      <name val="Calibri"/>
      <family val="2"/>
    </font>
    <font>
      <b/>
      <sz val="18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4"/>
      <color theme="1" tint="0.499984740745262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4"/>
      <color theme="1" tint="0.499984740745262"/>
      <name val="Calibri"/>
      <family val="2"/>
      <scheme val="minor"/>
    </font>
    <font>
      <b/>
      <sz val="20"/>
      <color indexed="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6"/>
      <color theme="4" tint="0.79998168889431442"/>
      <name val="Calibri"/>
      <family val="2"/>
    </font>
    <font>
      <sz val="11"/>
      <color theme="1"/>
      <name val="Calibri"/>
      <family val="2"/>
    </font>
    <font>
      <b/>
      <sz val="18"/>
      <color indexed="8"/>
      <name val="Calibri"/>
      <family val="2"/>
    </font>
    <font>
      <b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indexed="64"/>
      </right>
      <top style="thin">
        <color rgb="FF00B0F0"/>
      </top>
      <bottom style="thin">
        <color rgb="FF00B0F0"/>
      </bottom>
      <diagonal/>
    </border>
    <border>
      <left style="thin">
        <color indexed="64"/>
      </left>
      <right style="thin">
        <color indexed="64"/>
      </right>
      <top style="thin">
        <color rgb="FF00B0F0"/>
      </top>
      <bottom style="thin">
        <color rgb="FF00B0F0"/>
      </bottom>
      <diagonal/>
    </border>
    <border>
      <left style="thin">
        <color indexed="64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rgb="FF00B0F0"/>
      </left>
      <right style="thin">
        <color rgb="FF00B0F0"/>
      </right>
      <top style="medium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medium">
        <color rgb="FF00B0F0"/>
      </top>
      <bottom style="thin">
        <color rgb="FF00B0F0"/>
      </bottom>
      <diagonal/>
    </border>
    <border>
      <left style="thin">
        <color rgb="FF00B0F0"/>
      </left>
      <right/>
      <top style="medium">
        <color rgb="FF00B0F0"/>
      </top>
      <bottom style="thin">
        <color rgb="FF00B0F0"/>
      </bottom>
      <diagonal/>
    </border>
    <border>
      <left/>
      <right style="medium">
        <color rgb="FF00B0F0"/>
      </right>
      <top style="medium">
        <color rgb="FF00B0F0"/>
      </top>
      <bottom style="thin">
        <color rgb="FF00B0F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 style="medium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rgb="FF00B0F0"/>
      </left>
      <right/>
      <top style="thin">
        <color rgb="FF00B0F0"/>
      </top>
      <bottom style="medium">
        <color rgb="FF00B0F0"/>
      </bottom>
      <diagonal/>
    </border>
    <border>
      <left/>
      <right/>
      <top style="thin">
        <color rgb="FF00B0F0"/>
      </top>
      <bottom style="medium">
        <color rgb="FF00B0F0"/>
      </bottom>
      <diagonal/>
    </border>
    <border>
      <left/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 style="thin">
        <color rgb="FF00B0F0"/>
      </left>
      <right/>
      <top style="thin">
        <color rgb="FF00B0F0"/>
      </top>
      <bottom style="medium">
        <color rgb="FF00B0F0"/>
      </bottom>
      <diagonal/>
    </border>
    <border>
      <left/>
      <right style="medium">
        <color rgb="FF00B0F0"/>
      </right>
      <top style="thin">
        <color rgb="FF00B0F0"/>
      </top>
      <bottom style="medium">
        <color rgb="FF00B0F0"/>
      </bottom>
      <diagonal/>
    </border>
    <border>
      <left/>
      <right style="thin">
        <color rgb="FF00B0F0"/>
      </right>
      <top style="medium">
        <color rgb="FF00B0F0"/>
      </top>
      <bottom style="thin">
        <color rgb="FF00B0F0"/>
      </bottom>
      <diagonal/>
    </border>
    <border>
      <left style="thin">
        <color rgb="FF00B0F0"/>
      </left>
      <right style="medium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 style="thin">
        <color rgb="FF00B0F0"/>
      </left>
      <right style="medium">
        <color rgb="FF00B0F0"/>
      </right>
      <top style="thin">
        <color rgb="FF00B0F0"/>
      </top>
      <bottom style="medium">
        <color rgb="FF00B0F0"/>
      </bottom>
      <diagonal/>
    </border>
    <border>
      <left style="thin">
        <color rgb="FF00B0F0"/>
      </left>
      <right style="medium">
        <color rgb="FF00B0F0"/>
      </right>
      <top style="medium">
        <color rgb="FF00B0F0"/>
      </top>
      <bottom style="thin">
        <color rgb="FF00B0F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thin">
        <color rgb="FF00B0F0"/>
      </bottom>
      <diagonal/>
    </border>
    <border>
      <left style="medium">
        <color rgb="FF00B0F0"/>
      </left>
      <right/>
      <top style="thin">
        <color rgb="FF00B0F0"/>
      </top>
      <bottom style="thin">
        <color rgb="FF00B0F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/>
      <diagonal/>
    </border>
    <border>
      <left style="medium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thin">
        <color rgb="FF00B0F0"/>
      </right>
      <top/>
      <bottom/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 style="thin">
        <color rgb="FF00B0F0"/>
      </top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/>
      <right/>
      <top style="medium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medium">
        <color rgb="FF00B0F0"/>
      </top>
      <bottom/>
      <diagonal/>
    </border>
    <border>
      <left style="thin">
        <color rgb="FF00B0F0"/>
      </left>
      <right/>
      <top/>
      <bottom/>
      <diagonal/>
    </border>
    <border>
      <left/>
      <right style="medium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 style="medium">
        <color rgb="FF00B0F0"/>
      </top>
      <bottom/>
      <diagonal/>
    </border>
    <border>
      <left style="medium">
        <color rgb="FF00B0F0"/>
      </left>
      <right style="thin">
        <color rgb="FF00B0F0"/>
      </right>
      <top style="medium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00B0F0"/>
      </left>
      <right/>
      <top/>
      <bottom style="thin">
        <color rgb="FF00B0F0"/>
      </bottom>
      <diagonal/>
    </border>
    <border>
      <left/>
      <right style="thin">
        <color rgb="FF00B0F0"/>
      </right>
      <top style="medium">
        <color rgb="FF00B0F0"/>
      </top>
      <bottom/>
      <diagonal/>
    </border>
  </borders>
  <cellStyleXfs count="20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0" fontId="10" fillId="0" borderId="0"/>
    <xf numFmtId="0" fontId="15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5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6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7" fontId="3" fillId="0" borderId="0" xfId="1" applyFont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9" applyFont="1" applyAlignment="1">
      <alignment horizontal="center" vertical="center"/>
    </xf>
    <xf numFmtId="0" fontId="7" fillId="0" borderId="0" xfId="9" applyFont="1" applyAlignment="1">
      <alignment vertical="center"/>
    </xf>
    <xf numFmtId="0" fontId="7" fillId="0" borderId="0" xfId="9" applyFont="1" applyAlignment="1">
      <alignment horizontal="left" vertical="center"/>
    </xf>
    <xf numFmtId="0" fontId="14" fillId="0" borderId="0" xfId="9" applyFont="1" applyAlignment="1">
      <alignment horizontal="left" vertical="center"/>
    </xf>
    <xf numFmtId="0" fontId="14" fillId="0" borderId="0" xfId="9" applyFont="1" applyAlignment="1">
      <alignment horizontal="center" vertical="center"/>
    </xf>
    <xf numFmtId="0" fontId="14" fillId="0" borderId="0" xfId="9" applyFont="1" applyAlignment="1">
      <alignment vertical="center"/>
    </xf>
    <xf numFmtId="0" fontId="16" fillId="0" borderId="18" xfId="0" applyFont="1" applyFill="1" applyBorder="1" applyAlignment="1" applyProtection="1">
      <alignment horizontal="center" vertical="center"/>
      <protection locked="0"/>
    </xf>
    <xf numFmtId="0" fontId="17" fillId="0" borderId="18" xfId="0" applyFont="1" applyFill="1" applyBorder="1" applyAlignment="1" applyProtection="1">
      <alignment vertical="center"/>
      <protection locked="0"/>
    </xf>
    <xf numFmtId="1" fontId="17" fillId="0" borderId="18" xfId="0" applyNumberFormat="1" applyFont="1" applyFill="1" applyBorder="1" applyAlignment="1" applyProtection="1">
      <alignment horizontal="center" vertical="center"/>
      <protection locked="0"/>
    </xf>
    <xf numFmtId="164" fontId="17" fillId="0" borderId="18" xfId="18" applyFont="1" applyFill="1" applyBorder="1" applyAlignment="1" applyProtection="1">
      <alignment vertical="center"/>
      <protection locked="0"/>
    </xf>
    <xf numFmtId="0" fontId="17" fillId="0" borderId="18" xfId="18" applyNumberFormat="1" applyFont="1" applyFill="1" applyBorder="1" applyAlignment="1" applyProtection="1">
      <alignment vertical="center"/>
      <protection locked="0"/>
    </xf>
    <xf numFmtId="0" fontId="16" fillId="0" borderId="18" xfId="0" applyFont="1" applyFill="1" applyBorder="1" applyAlignment="1" applyProtection="1">
      <alignment vertical="center"/>
      <protection locked="0"/>
    </xf>
    <xf numFmtId="1" fontId="16" fillId="0" borderId="18" xfId="0" applyNumberFormat="1" applyFont="1" applyFill="1" applyBorder="1" applyAlignment="1" applyProtection="1">
      <alignment horizontal="center" vertical="center"/>
      <protection locked="0"/>
    </xf>
    <xf numFmtId="164" fontId="16" fillId="0" borderId="18" xfId="0" applyNumberFormat="1" applyFont="1" applyFill="1" applyBorder="1" applyAlignment="1" applyProtection="1">
      <alignment vertical="center"/>
      <protection locked="0"/>
    </xf>
    <xf numFmtId="0" fontId="17" fillId="0" borderId="18" xfId="17" applyNumberFormat="1" applyFont="1" applyFill="1" applyBorder="1" applyAlignment="1" applyProtection="1">
      <alignment vertical="center"/>
      <protection locked="0"/>
    </xf>
    <xf numFmtId="1" fontId="17" fillId="0" borderId="18" xfId="17" applyNumberFormat="1" applyFont="1" applyFill="1" applyBorder="1" applyAlignment="1" applyProtection="1">
      <alignment horizontal="center" vertical="center"/>
      <protection locked="0"/>
    </xf>
    <xf numFmtId="49" fontId="16" fillId="0" borderId="18" xfId="0" quotePrefix="1" applyNumberFormat="1" applyFont="1" applyFill="1" applyBorder="1" applyAlignment="1" applyProtection="1">
      <alignment horizontal="center" vertical="center"/>
      <protection locked="0"/>
    </xf>
    <xf numFmtId="164" fontId="17" fillId="0" borderId="18" xfId="18" applyFont="1" applyFill="1" applyBorder="1" applyAlignment="1" applyProtection="1">
      <alignment vertical="center" wrapText="1"/>
      <protection locked="0"/>
    </xf>
    <xf numFmtId="164" fontId="20" fillId="0" borderId="18" xfId="18" applyFont="1" applyFill="1" applyBorder="1" applyAlignment="1" applyProtection="1">
      <alignment vertical="center"/>
      <protection locked="0"/>
    </xf>
    <xf numFmtId="1" fontId="17" fillId="0" borderId="18" xfId="18" applyNumberFormat="1" applyFont="1" applyFill="1" applyBorder="1" applyAlignment="1" applyProtection="1">
      <alignment horizontal="center" vertical="center"/>
      <protection locked="0"/>
    </xf>
    <xf numFmtId="49" fontId="16" fillId="0" borderId="18" xfId="0" applyNumberFormat="1" applyFont="1" applyFill="1" applyBorder="1" applyAlignment="1" applyProtection="1">
      <alignment horizontal="center" vertical="center"/>
      <protection locked="0"/>
    </xf>
    <xf numFmtId="49" fontId="17" fillId="0" borderId="18" xfId="17" quotePrefix="1" applyNumberFormat="1" applyFont="1" applyFill="1" applyBorder="1" applyAlignment="1" applyProtection="1">
      <alignment horizontal="center" vertical="center"/>
      <protection locked="0"/>
    </xf>
    <xf numFmtId="49" fontId="17" fillId="0" borderId="18" xfId="0" quotePrefix="1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0" fillId="0" borderId="0" xfId="0" applyAlignment="1"/>
    <xf numFmtId="0" fontId="3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4" fontId="17" fillId="0" borderId="18" xfId="0" applyNumberFormat="1" applyFont="1" applyFill="1" applyBorder="1" applyAlignment="1" applyProtection="1">
      <alignment horizontal="right" vertical="center"/>
      <protection locked="0"/>
    </xf>
    <xf numFmtId="0" fontId="0" fillId="2" borderId="0" xfId="0" applyFont="1" applyFill="1" applyBorder="1" applyProtection="1">
      <protection hidden="1"/>
    </xf>
    <xf numFmtId="0" fontId="0" fillId="2" borderId="0" xfId="0" applyFont="1" applyFill="1" applyProtection="1">
      <protection hidden="1"/>
    </xf>
    <xf numFmtId="0" fontId="0" fillId="2" borderId="7" xfId="0" applyFont="1" applyFill="1" applyBorder="1" applyProtection="1">
      <protection hidden="1"/>
    </xf>
    <xf numFmtId="0" fontId="0" fillId="2" borderId="8" xfId="0" applyFont="1" applyFill="1" applyBorder="1" applyProtection="1">
      <protection hidden="1"/>
    </xf>
    <xf numFmtId="0" fontId="0" fillId="2" borderId="9" xfId="0" applyFont="1" applyFill="1" applyBorder="1" applyProtection="1">
      <protection hidden="1"/>
    </xf>
    <xf numFmtId="0" fontId="0" fillId="0" borderId="0" xfId="0" applyFont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10" xfId="0" applyFont="1" applyFill="1" applyBorder="1" applyProtection="1">
      <protection hidden="1"/>
    </xf>
    <xf numFmtId="0" fontId="0" fillId="2" borderId="11" xfId="0" applyFont="1" applyFill="1" applyBorder="1" applyProtection="1">
      <protection hidden="1"/>
    </xf>
    <xf numFmtId="0" fontId="0" fillId="2" borderId="10" xfId="0" applyFont="1" applyFill="1" applyBorder="1" applyProtection="1">
      <protection hidden="1"/>
    </xf>
    <xf numFmtId="0" fontId="24" fillId="2" borderId="0" xfId="0" applyFont="1" applyFill="1" applyBorder="1" applyAlignment="1" applyProtection="1">
      <alignment horizontal="center"/>
      <protection hidden="1"/>
    </xf>
    <xf numFmtId="0" fontId="25" fillId="2" borderId="0" xfId="0" applyFont="1" applyFill="1" applyBorder="1" applyAlignment="1" applyProtection="1">
      <alignment vertical="center"/>
      <protection hidden="1"/>
    </xf>
    <xf numFmtId="0" fontId="25" fillId="2" borderId="10" xfId="0" applyFont="1" applyFill="1" applyBorder="1" applyAlignment="1" applyProtection="1">
      <alignment vertical="center"/>
      <protection hidden="1"/>
    </xf>
    <xf numFmtId="0" fontId="27" fillId="2" borderId="10" xfId="3" applyFont="1" applyFill="1" applyBorder="1" applyAlignment="1" applyProtection="1">
      <alignment horizontal="left"/>
      <protection hidden="1"/>
    </xf>
    <xf numFmtId="0" fontId="27" fillId="2" borderId="0" xfId="3" applyFont="1" applyFill="1" applyBorder="1" applyProtection="1">
      <protection hidden="1"/>
    </xf>
    <xf numFmtId="0" fontId="0" fillId="2" borderId="12" xfId="0" applyFont="1" applyFill="1" applyBorder="1" applyProtection="1">
      <protection hidden="1"/>
    </xf>
    <xf numFmtId="0" fontId="0" fillId="2" borderId="13" xfId="0" applyFont="1" applyFill="1" applyBorder="1" applyProtection="1">
      <protection hidden="1"/>
    </xf>
    <xf numFmtId="0" fontId="0" fillId="2" borderId="14" xfId="0" applyFont="1" applyFill="1" applyBorder="1" applyProtection="1">
      <protection hidden="1"/>
    </xf>
    <xf numFmtId="0" fontId="28" fillId="2" borderId="7" xfId="3" applyFont="1" applyFill="1" applyBorder="1" applyProtection="1">
      <protection hidden="1"/>
    </xf>
    <xf numFmtId="0" fontId="28" fillId="2" borderId="8" xfId="3" applyFont="1" applyFill="1" applyBorder="1" applyProtection="1">
      <protection hidden="1"/>
    </xf>
    <xf numFmtId="0" fontId="28" fillId="2" borderId="9" xfId="3" applyFont="1" applyFill="1" applyBorder="1" applyProtection="1">
      <protection hidden="1"/>
    </xf>
    <xf numFmtId="0" fontId="28" fillId="2" borderId="11" xfId="3" applyFont="1" applyFill="1" applyBorder="1" applyProtection="1">
      <protection hidden="1"/>
    </xf>
    <xf numFmtId="0" fontId="29" fillId="2" borderId="10" xfId="3" applyFont="1" applyFill="1" applyBorder="1" applyProtection="1">
      <protection hidden="1"/>
    </xf>
    <xf numFmtId="0" fontId="30" fillId="2" borderId="0" xfId="3" applyFont="1" applyFill="1" applyBorder="1" applyAlignment="1" applyProtection="1">
      <alignment horizontal="center"/>
      <protection hidden="1"/>
    </xf>
    <xf numFmtId="0" fontId="30" fillId="2" borderId="11" xfId="3" applyFont="1" applyFill="1" applyBorder="1" applyAlignment="1" applyProtection="1">
      <alignment horizontal="center"/>
      <protection hidden="1"/>
    </xf>
    <xf numFmtId="0" fontId="31" fillId="2" borderId="0" xfId="0" applyFont="1" applyFill="1" applyBorder="1" applyProtection="1">
      <protection hidden="1"/>
    </xf>
    <xf numFmtId="0" fontId="31" fillId="2" borderId="10" xfId="0" applyFont="1" applyFill="1" applyBorder="1" applyProtection="1">
      <protection hidden="1"/>
    </xf>
    <xf numFmtId="0" fontId="32" fillId="2" borderId="11" xfId="3" applyFont="1" applyFill="1" applyBorder="1" applyAlignment="1" applyProtection="1">
      <alignment horizontal="center" vertical="center"/>
      <protection hidden="1"/>
    </xf>
    <xf numFmtId="0" fontId="32" fillId="2" borderId="11" xfId="3" applyFont="1" applyFill="1" applyBorder="1" applyProtection="1">
      <protection hidden="1"/>
    </xf>
    <xf numFmtId="0" fontId="0" fillId="0" borderId="0" xfId="0" applyFont="1" applyBorder="1" applyProtection="1">
      <protection hidden="1"/>
    </xf>
    <xf numFmtId="0" fontId="0" fillId="0" borderId="10" xfId="0" applyFont="1" applyBorder="1" applyProtection="1">
      <protection hidden="1"/>
    </xf>
    <xf numFmtId="0" fontId="24" fillId="2" borderId="10" xfId="0" applyFont="1" applyFill="1" applyBorder="1" applyProtection="1">
      <protection hidden="1"/>
    </xf>
    <xf numFmtId="0" fontId="27" fillId="2" borderId="10" xfId="3" applyFont="1" applyFill="1" applyBorder="1" applyProtection="1">
      <protection hidden="1"/>
    </xf>
    <xf numFmtId="0" fontId="30" fillId="2" borderId="0" xfId="3" applyFont="1" applyFill="1" applyBorder="1" applyProtection="1">
      <protection hidden="1"/>
    </xf>
    <xf numFmtId="0" fontId="28" fillId="2" borderId="11" xfId="3" applyFont="1" applyFill="1" applyBorder="1" applyAlignment="1" applyProtection="1">
      <alignment horizontal="center" vertical="center"/>
      <protection hidden="1"/>
    </xf>
    <xf numFmtId="0" fontId="30" fillId="2" borderId="11" xfId="3" applyFont="1" applyFill="1" applyBorder="1" applyProtection="1">
      <protection hidden="1"/>
    </xf>
    <xf numFmtId="0" fontId="30" fillId="2" borderId="0" xfId="3" applyFont="1" applyFill="1" applyBorder="1" applyAlignment="1" applyProtection="1">
      <alignment horizontal="left" wrapText="1"/>
      <protection hidden="1"/>
    </xf>
    <xf numFmtId="0" fontId="16" fillId="2" borderId="11" xfId="4" applyFont="1" applyFill="1" applyBorder="1" applyProtection="1">
      <protection hidden="1"/>
    </xf>
    <xf numFmtId="0" fontId="30" fillId="2" borderId="0" xfId="3" applyFont="1" applyFill="1" applyBorder="1" applyAlignment="1" applyProtection="1">
      <alignment horizontal="left"/>
      <protection hidden="1"/>
    </xf>
    <xf numFmtId="0" fontId="27" fillId="2" borderId="12" xfId="3" applyFont="1" applyFill="1" applyBorder="1" applyProtection="1">
      <protection hidden="1"/>
    </xf>
    <xf numFmtId="0" fontId="27" fillId="2" borderId="13" xfId="3" applyFont="1" applyFill="1" applyBorder="1" applyProtection="1">
      <protection hidden="1"/>
    </xf>
    <xf numFmtId="0" fontId="30" fillId="2" borderId="13" xfId="3" applyFont="1" applyFill="1" applyBorder="1" applyProtection="1">
      <protection hidden="1"/>
    </xf>
    <xf numFmtId="0" fontId="28" fillId="2" borderId="14" xfId="3" applyFont="1" applyFill="1" applyBorder="1" applyAlignment="1" applyProtection="1">
      <alignment horizontal="center" vertical="center"/>
      <protection hidden="1"/>
    </xf>
    <xf numFmtId="0" fontId="28" fillId="2" borderId="0" xfId="3" applyFont="1" applyFill="1" applyBorder="1" applyAlignment="1" applyProtection="1">
      <alignment horizontal="center"/>
      <protection hidden="1"/>
    </xf>
    <xf numFmtId="0" fontId="32" fillId="2" borderId="7" xfId="3" applyFont="1" applyFill="1" applyBorder="1" applyProtection="1">
      <protection hidden="1"/>
    </xf>
    <xf numFmtId="0" fontId="32" fillId="2" borderId="8" xfId="3" applyFont="1" applyFill="1" applyBorder="1" applyProtection="1">
      <protection hidden="1"/>
    </xf>
    <xf numFmtId="0" fontId="28" fillId="2" borderId="8" xfId="3" applyFont="1" applyFill="1" applyBorder="1" applyAlignment="1" applyProtection="1">
      <alignment horizontal="center"/>
      <protection hidden="1"/>
    </xf>
    <xf numFmtId="0" fontId="28" fillId="2" borderId="9" xfId="3" applyFont="1" applyFill="1" applyBorder="1" applyAlignment="1" applyProtection="1">
      <alignment horizontal="center"/>
      <protection hidden="1"/>
    </xf>
    <xf numFmtId="0" fontId="28" fillId="2" borderId="11" xfId="3" applyFont="1" applyFill="1" applyBorder="1" applyAlignment="1" applyProtection="1">
      <alignment horizontal="center"/>
      <protection hidden="1"/>
    </xf>
    <xf numFmtId="0" fontId="16" fillId="2" borderId="0" xfId="4" applyFont="1" applyFill="1" applyBorder="1" applyProtection="1">
      <protection hidden="1"/>
    </xf>
    <xf numFmtId="0" fontId="28" fillId="2" borderId="13" xfId="3" applyFont="1" applyFill="1" applyBorder="1" applyAlignment="1" applyProtection="1">
      <alignment horizontal="center"/>
      <protection hidden="1"/>
    </xf>
    <xf numFmtId="0" fontId="28" fillId="2" borderId="14" xfId="3" applyFont="1" applyFill="1" applyBorder="1" applyAlignment="1" applyProtection="1">
      <alignment horizontal="center"/>
      <protection hidden="1"/>
    </xf>
    <xf numFmtId="0" fontId="28" fillId="2" borderId="7" xfId="3" applyFont="1" applyFill="1" applyBorder="1" applyAlignment="1" applyProtection="1">
      <alignment horizontal="left"/>
      <protection hidden="1"/>
    </xf>
    <xf numFmtId="0" fontId="28" fillId="2" borderId="8" xfId="3" applyFont="1" applyFill="1" applyBorder="1" applyAlignment="1" applyProtection="1">
      <alignment horizontal="left"/>
      <protection hidden="1"/>
    </xf>
    <xf numFmtId="0" fontId="27" fillId="2" borderId="5" xfId="3" applyFont="1" applyFill="1" applyBorder="1" applyAlignment="1" applyProtection="1">
      <alignment horizontal="left"/>
      <protection hidden="1"/>
    </xf>
    <xf numFmtId="0" fontId="27" fillId="2" borderId="0" xfId="3" applyFont="1" applyFill="1" applyBorder="1" applyAlignment="1" applyProtection="1">
      <alignment horizontal="left"/>
      <protection hidden="1"/>
    </xf>
    <xf numFmtId="0" fontId="29" fillId="2" borderId="7" xfId="3" applyFont="1" applyFill="1" applyBorder="1" applyProtection="1">
      <protection hidden="1"/>
    </xf>
    <xf numFmtId="0" fontId="29" fillId="2" borderId="8" xfId="3" applyFont="1" applyFill="1" applyBorder="1" applyProtection="1">
      <protection hidden="1"/>
    </xf>
    <xf numFmtId="0" fontId="29" fillId="2" borderId="0" xfId="3" applyFont="1" applyFill="1" applyBorder="1" applyProtection="1">
      <protection hidden="1"/>
    </xf>
    <xf numFmtId="0" fontId="29" fillId="0" borderId="0" xfId="3" applyFont="1" applyBorder="1" applyProtection="1">
      <protection hidden="1"/>
    </xf>
    <xf numFmtId="0" fontId="27" fillId="4" borderId="45" xfId="3" applyFont="1" applyFill="1" applyBorder="1" applyAlignment="1" applyProtection="1">
      <alignment horizontal="center" vertical="center" wrapText="1"/>
      <protection hidden="1"/>
    </xf>
    <xf numFmtId="0" fontId="0" fillId="2" borderId="0" xfId="0" applyFont="1" applyFill="1" applyBorder="1" applyAlignment="1" applyProtection="1">
      <protection hidden="1"/>
    </xf>
    <xf numFmtId="0" fontId="0" fillId="2" borderId="0" xfId="0" applyFont="1" applyFill="1" applyBorder="1" applyAlignment="1" applyProtection="1">
      <alignment horizontal="center" vertical="center"/>
      <protection hidden="1"/>
    </xf>
    <xf numFmtId="0" fontId="0" fillId="2" borderId="10" xfId="0" applyFont="1" applyFill="1" applyBorder="1" applyAlignment="1" applyProtection="1">
      <alignment horizontal="center" vertical="center"/>
      <protection hidden="1"/>
    </xf>
    <xf numFmtId="0" fontId="23" fillId="0" borderId="46" xfId="0" applyFont="1" applyBorder="1" applyAlignment="1" applyProtection="1">
      <alignment horizontal="left" vertical="center" wrapText="1"/>
      <protection hidden="1"/>
    </xf>
    <xf numFmtId="0" fontId="21" fillId="0" borderId="18" xfId="0" applyFont="1" applyBorder="1" applyAlignment="1" applyProtection="1">
      <alignment horizontal="center" vertical="center" wrapText="1"/>
      <protection hidden="1"/>
    </xf>
    <xf numFmtId="0" fontId="32" fillId="2" borderId="11" xfId="3" applyFont="1" applyFill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2" borderId="0" xfId="0" applyFont="1" applyFill="1" applyBorder="1" applyAlignment="1" applyProtection="1">
      <alignment vertical="center"/>
      <protection hidden="1"/>
    </xf>
    <xf numFmtId="0" fontId="0" fillId="2" borderId="10" xfId="0" applyFont="1" applyFill="1" applyBorder="1" applyAlignment="1" applyProtection="1">
      <alignment vertical="center"/>
      <protection hidden="1"/>
    </xf>
    <xf numFmtId="0" fontId="2" fillId="4" borderId="34" xfId="0" applyFont="1" applyFill="1" applyBorder="1" applyAlignment="1" applyProtection="1">
      <alignment vertical="center"/>
      <protection hidden="1"/>
    </xf>
    <xf numFmtId="0" fontId="0" fillId="2" borderId="11" xfId="0" applyFont="1" applyFill="1" applyBorder="1" applyAlignment="1" applyProtection="1">
      <alignment vertical="center"/>
      <protection hidden="1"/>
    </xf>
    <xf numFmtId="0" fontId="12" fillId="0" borderId="0" xfId="9" applyFont="1" applyProtection="1">
      <protection hidden="1"/>
    </xf>
    <xf numFmtId="0" fontId="7" fillId="0" borderId="0" xfId="9" applyFont="1" applyProtection="1">
      <protection hidden="1"/>
    </xf>
    <xf numFmtId="0" fontId="7" fillId="0" borderId="18" xfId="9" applyFont="1" applyFill="1" applyBorder="1" applyAlignment="1" applyProtection="1">
      <alignment horizontal="center" vertical="center"/>
      <protection hidden="1"/>
    </xf>
    <xf numFmtId="3" fontId="7" fillId="0" borderId="18" xfId="9" applyNumberFormat="1" applyFont="1" applyFill="1" applyBorder="1" applyAlignment="1" applyProtection="1">
      <alignment horizontal="center" vertical="center"/>
      <protection hidden="1"/>
    </xf>
    <xf numFmtId="9" fontId="7" fillId="0" borderId="18" xfId="2" applyFont="1" applyFill="1" applyBorder="1" applyAlignment="1" applyProtection="1">
      <alignment horizontal="center" vertical="center"/>
      <protection hidden="1"/>
    </xf>
    <xf numFmtId="1" fontId="7" fillId="0" borderId="18" xfId="9" applyNumberFormat="1" applyFont="1" applyFill="1" applyBorder="1" applyAlignment="1" applyProtection="1">
      <alignment horizontal="center" vertical="center" wrapText="1"/>
      <protection hidden="1"/>
    </xf>
    <xf numFmtId="164" fontId="17" fillId="0" borderId="18" xfId="0" applyNumberFormat="1" applyFont="1" applyFill="1" applyBorder="1" applyAlignment="1" applyProtection="1">
      <alignment horizontal="right" vertical="center"/>
      <protection hidden="1"/>
    </xf>
    <xf numFmtId="0" fontId="14" fillId="4" borderId="18" xfId="9" applyFont="1" applyFill="1" applyBorder="1" applyAlignment="1" applyProtection="1">
      <alignment horizontal="center" vertical="center"/>
      <protection hidden="1"/>
    </xf>
    <xf numFmtId="0" fontId="14" fillId="4" borderId="18" xfId="9" applyFont="1" applyFill="1" applyBorder="1" applyAlignment="1" applyProtection="1">
      <alignment horizontal="left" vertical="center" wrapText="1"/>
      <protection hidden="1"/>
    </xf>
    <xf numFmtId="0" fontId="14" fillId="4" borderId="18" xfId="9" applyFont="1" applyFill="1" applyBorder="1" applyAlignment="1" applyProtection="1">
      <alignment horizontal="left" vertical="center"/>
      <protection hidden="1"/>
    </xf>
    <xf numFmtId="170" fontId="14" fillId="4" borderId="18" xfId="9" applyNumberFormat="1" applyFont="1" applyFill="1" applyBorder="1" applyAlignment="1" applyProtection="1">
      <alignment horizontal="center" vertical="center" wrapText="1"/>
      <protection hidden="1"/>
    </xf>
    <xf numFmtId="1" fontId="14" fillId="4" borderId="18" xfId="9" applyNumberFormat="1" applyFont="1" applyFill="1" applyBorder="1" applyAlignment="1" applyProtection="1">
      <alignment horizontal="center" vertical="center"/>
      <protection hidden="1"/>
    </xf>
    <xf numFmtId="3" fontId="14" fillId="4" borderId="18" xfId="9" applyNumberFormat="1" applyFont="1" applyFill="1" applyBorder="1" applyAlignment="1" applyProtection="1">
      <alignment horizontal="center" vertical="center" wrapText="1"/>
      <protection hidden="1"/>
    </xf>
    <xf numFmtId="1" fontId="14" fillId="4" borderId="18" xfId="9" applyNumberFormat="1" applyFont="1" applyFill="1" applyBorder="1" applyAlignment="1" applyProtection="1">
      <alignment horizontal="center" vertical="center" wrapText="1"/>
      <protection hidden="1"/>
    </xf>
    <xf numFmtId="164" fontId="9" fillId="4" borderId="18" xfId="0" applyNumberFormat="1" applyFont="1" applyFill="1" applyBorder="1" applyAlignment="1" applyProtection="1">
      <alignment horizontal="right" vertical="center"/>
      <protection hidden="1"/>
    </xf>
    <xf numFmtId="0" fontId="14" fillId="0" borderId="0" xfId="9" applyFont="1" applyProtection="1">
      <protection hidden="1"/>
    </xf>
    <xf numFmtId="0" fontId="7" fillId="0" borderId="0" xfId="9" applyFont="1" applyAlignment="1" applyProtection="1">
      <alignment vertical="center"/>
      <protection hidden="1"/>
    </xf>
    <xf numFmtId="0" fontId="7" fillId="0" borderId="0" xfId="9" applyFont="1" applyAlignment="1" applyProtection="1">
      <alignment horizontal="left" vertical="center"/>
      <protection hidden="1"/>
    </xf>
    <xf numFmtId="0" fontId="7" fillId="0" borderId="0" xfId="9" applyFont="1" applyAlignment="1" applyProtection="1">
      <alignment horizontal="center" vertical="center"/>
      <protection hidden="1"/>
    </xf>
    <xf numFmtId="0" fontId="7" fillId="0" borderId="0" xfId="9" applyFont="1" applyAlignment="1" applyProtection="1">
      <alignment horizontal="right" vertical="center"/>
      <protection hidden="1"/>
    </xf>
    <xf numFmtId="0" fontId="7" fillId="0" borderId="18" xfId="9" applyFont="1" applyFill="1" applyBorder="1" applyAlignment="1" applyProtection="1">
      <alignment horizontal="center" vertical="center"/>
      <protection locked="0"/>
    </xf>
    <xf numFmtId="0" fontId="7" fillId="0" borderId="18" xfId="9" applyFont="1" applyFill="1" applyBorder="1" applyAlignment="1" applyProtection="1">
      <alignment horizontal="left" vertical="center" wrapText="1"/>
      <protection locked="0"/>
    </xf>
    <xf numFmtId="170" fontId="7" fillId="0" borderId="18" xfId="9" applyNumberFormat="1" applyFont="1" applyFill="1" applyBorder="1" applyAlignment="1" applyProtection="1">
      <alignment horizontal="center" vertical="center" wrapText="1"/>
      <protection locked="0"/>
    </xf>
    <xf numFmtId="1" fontId="7" fillId="0" borderId="18" xfId="9" applyNumberFormat="1" applyFont="1" applyFill="1" applyBorder="1" applyAlignment="1" applyProtection="1">
      <alignment horizontal="center" vertical="center"/>
      <protection locked="0"/>
    </xf>
    <xf numFmtId="3" fontId="7" fillId="0" borderId="18" xfId="9" applyNumberFormat="1" applyFont="1" applyFill="1" applyBorder="1" applyAlignment="1" applyProtection="1">
      <alignment horizontal="center" vertical="center"/>
      <protection locked="0"/>
    </xf>
    <xf numFmtId="1" fontId="7" fillId="0" borderId="18" xfId="9" applyNumberFormat="1" applyFont="1" applyFill="1" applyBorder="1" applyAlignment="1" applyProtection="1">
      <alignment horizontal="center" vertical="center" wrapText="1"/>
      <protection locked="0"/>
    </xf>
    <xf numFmtId="169" fontId="14" fillId="4" borderId="18" xfId="9" applyNumberFormat="1" applyFont="1" applyFill="1" applyBorder="1" applyAlignment="1" applyProtection="1">
      <alignment horizontal="right" vertical="center" wrapText="1"/>
      <protection hidden="1"/>
    </xf>
    <xf numFmtId="0" fontId="7" fillId="0" borderId="18" xfId="9" applyFont="1" applyFill="1" applyBorder="1" applyAlignment="1" applyProtection="1">
      <alignment horizontal="center" vertical="center" wrapText="1"/>
      <protection locked="0"/>
    </xf>
    <xf numFmtId="171" fontId="7" fillId="0" borderId="18" xfId="9" applyNumberFormat="1" applyFont="1" applyFill="1" applyBorder="1" applyAlignment="1" applyProtection="1">
      <alignment horizontal="center" vertical="center" wrapText="1"/>
      <protection locked="0"/>
    </xf>
    <xf numFmtId="169" fontId="7" fillId="0" borderId="18" xfId="9" applyNumberFormat="1" applyFont="1" applyFill="1" applyBorder="1" applyAlignment="1" applyProtection="1">
      <alignment horizontal="right" vertical="center" wrapText="1"/>
      <protection locked="0"/>
    </xf>
    <xf numFmtId="169" fontId="7" fillId="0" borderId="18" xfId="9" applyNumberFormat="1" applyFont="1" applyFill="1" applyBorder="1" applyAlignment="1" applyProtection="1">
      <alignment horizontal="center" vertical="center" wrapText="1"/>
      <protection locked="0"/>
    </xf>
    <xf numFmtId="169" fontId="7" fillId="0" borderId="18" xfId="9" applyNumberFormat="1" applyFont="1" applyFill="1" applyBorder="1" applyAlignment="1" applyProtection="1">
      <alignment vertical="center" wrapText="1"/>
      <protection locked="0"/>
    </xf>
    <xf numFmtId="0" fontId="11" fillId="0" borderId="0" xfId="9" applyFont="1" applyBorder="1" applyAlignment="1" applyProtection="1">
      <alignment vertical="center"/>
      <protection hidden="1"/>
    </xf>
    <xf numFmtId="0" fontId="2" fillId="2" borderId="0" xfId="0" applyFont="1" applyFill="1" applyProtection="1">
      <protection hidden="1"/>
    </xf>
    <xf numFmtId="0" fontId="18" fillId="5" borderId="18" xfId="5" applyFont="1" applyFill="1" applyBorder="1" applyAlignment="1" applyProtection="1">
      <alignment horizontal="center" vertical="center" wrapText="1"/>
      <protection hidden="1"/>
    </xf>
    <xf numFmtId="0" fontId="16" fillId="0" borderId="18" xfId="0" applyFont="1" applyFill="1" applyBorder="1" applyAlignment="1" applyProtection="1">
      <alignment horizontal="center"/>
      <protection hidden="1"/>
    </xf>
    <xf numFmtId="1" fontId="16" fillId="0" borderId="18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43" fontId="0" fillId="0" borderId="0" xfId="0" applyNumberFormat="1" applyProtection="1">
      <protection hidden="1"/>
    </xf>
    <xf numFmtId="43" fontId="2" fillId="0" borderId="0" xfId="0" applyNumberFormat="1" applyFont="1" applyProtection="1">
      <protection hidden="1"/>
    </xf>
    <xf numFmtId="165" fontId="2" fillId="0" borderId="0" xfId="0" applyNumberFormat="1" applyFont="1" applyProtection="1">
      <protection hidden="1"/>
    </xf>
    <xf numFmtId="0" fontId="0" fillId="0" borderId="0" xfId="0" applyFill="1" applyProtection="1">
      <protection hidden="1"/>
    </xf>
    <xf numFmtId="43" fontId="0" fillId="0" borderId="0" xfId="0" applyNumberFormat="1" applyFill="1" applyProtection="1">
      <protection hidden="1"/>
    </xf>
    <xf numFmtId="43" fontId="2" fillId="0" borderId="0" xfId="0" applyNumberFormat="1" applyFont="1" applyFill="1" applyProtection="1">
      <protection hidden="1"/>
    </xf>
    <xf numFmtId="165" fontId="2" fillId="0" borderId="0" xfId="0" applyNumberFormat="1" applyFont="1" applyFill="1" applyProtection="1">
      <protection hidden="1"/>
    </xf>
    <xf numFmtId="165" fontId="0" fillId="0" borderId="0" xfId="0" applyNumberFormat="1" applyFill="1" applyProtection="1">
      <protection hidden="1"/>
    </xf>
    <xf numFmtId="0" fontId="0" fillId="0" borderId="0" xfId="0" applyFill="1" applyBorder="1" applyProtection="1">
      <protection hidden="1"/>
    </xf>
    <xf numFmtId="164" fontId="0" fillId="0" borderId="0" xfId="0" applyNumberFormat="1" applyFill="1" applyProtection="1">
      <protection hidden="1"/>
    </xf>
    <xf numFmtId="164" fontId="0" fillId="0" borderId="0" xfId="0" applyNumberFormat="1" applyFill="1" applyBorder="1" applyProtection="1">
      <protection hidden="1"/>
    </xf>
    <xf numFmtId="0" fontId="3" fillId="0" borderId="0" xfId="0" applyFont="1" applyFill="1" applyProtection="1">
      <protection hidden="1"/>
    </xf>
    <xf numFmtId="165" fontId="3" fillId="0" borderId="0" xfId="0" applyNumberFormat="1" applyFont="1" applyFill="1" applyProtection="1">
      <protection hidden="1"/>
    </xf>
    <xf numFmtId="43" fontId="3" fillId="0" borderId="0" xfId="0" applyNumberFormat="1" applyFont="1" applyFill="1" applyProtection="1">
      <protection hidden="1"/>
    </xf>
    <xf numFmtId="0" fontId="18" fillId="4" borderId="18" xfId="0" applyFont="1" applyFill="1" applyBorder="1" applyAlignment="1" applyProtection="1">
      <alignment horizontal="center"/>
      <protection hidden="1"/>
    </xf>
    <xf numFmtId="0" fontId="18" fillId="4" borderId="18" xfId="0" applyFont="1" applyFill="1" applyBorder="1" applyAlignment="1" applyProtection="1">
      <alignment horizontal="center" vertical="center"/>
      <protection hidden="1"/>
    </xf>
    <xf numFmtId="0" fontId="18" fillId="4" borderId="18" xfId="0" applyFont="1" applyFill="1" applyBorder="1" applyAlignment="1" applyProtection="1">
      <alignment vertical="center"/>
      <protection hidden="1"/>
    </xf>
    <xf numFmtId="1" fontId="18" fillId="4" borderId="18" xfId="0" applyNumberFormat="1" applyFont="1" applyFill="1" applyBorder="1" applyAlignment="1" applyProtection="1">
      <alignment horizontal="center" vertical="center"/>
      <protection hidden="1"/>
    </xf>
    <xf numFmtId="164" fontId="18" fillId="4" borderId="18" xfId="0" applyNumberFormat="1" applyFont="1" applyFill="1" applyBorder="1" applyAlignment="1" applyProtection="1">
      <alignment vertical="center"/>
      <protection hidden="1"/>
    </xf>
    <xf numFmtId="167" fontId="2" fillId="0" borderId="0" xfId="0" applyNumberFormat="1" applyFont="1" applyProtection="1"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vertical="center"/>
      <protection hidden="1"/>
    </xf>
    <xf numFmtId="164" fontId="0" fillId="0" borderId="0" xfId="8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166" fontId="0" fillId="0" borderId="0" xfId="0" applyNumberFormat="1" applyAlignment="1" applyProtection="1">
      <alignment vertical="center"/>
      <protection hidden="1"/>
    </xf>
    <xf numFmtId="164" fontId="1" fillId="0" borderId="0" xfId="0" applyNumberFormat="1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6" fillId="0" borderId="0" xfId="0" applyFont="1" applyProtection="1"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43" fontId="16" fillId="0" borderId="0" xfId="0" applyNumberFormat="1" applyFont="1" applyAlignment="1" applyProtection="1">
      <alignment vertical="center"/>
      <protection hidden="1"/>
    </xf>
    <xf numFmtId="43" fontId="16" fillId="0" borderId="0" xfId="0" applyNumberFormat="1" applyFont="1" applyProtection="1">
      <protection hidden="1"/>
    </xf>
    <xf numFmtId="43" fontId="0" fillId="0" borderId="0" xfId="0" applyNumberFormat="1" applyAlignment="1" applyProtection="1">
      <alignment vertical="center"/>
      <protection hidden="1"/>
    </xf>
    <xf numFmtId="0" fontId="21" fillId="0" borderId="18" xfId="9" applyFont="1" applyFill="1" applyBorder="1" applyAlignment="1" applyProtection="1">
      <alignment horizontal="left" vertical="center" wrapText="1"/>
      <protection locked="0"/>
    </xf>
    <xf numFmtId="164" fontId="16" fillId="0" borderId="18" xfId="8" applyFont="1" applyFill="1" applyBorder="1" applyAlignment="1" applyProtection="1">
      <alignment horizontal="center" vertical="center"/>
      <protection locked="0"/>
    </xf>
    <xf numFmtId="164" fontId="16" fillId="0" borderId="18" xfId="18" applyFont="1" applyFill="1" applyBorder="1" applyAlignment="1" applyProtection="1">
      <alignment horizontal="center" vertical="center"/>
      <protection locked="0"/>
    </xf>
    <xf numFmtId="0" fontId="16" fillId="0" borderId="18" xfId="0" quotePrefix="1" applyFont="1" applyFill="1" applyBorder="1" applyAlignment="1" applyProtection="1">
      <alignment horizontal="center" vertical="center"/>
      <protection locked="0"/>
    </xf>
    <xf numFmtId="1" fontId="16" fillId="0" borderId="18" xfId="18" applyNumberFormat="1" applyFont="1" applyFill="1" applyBorder="1" applyAlignment="1" applyProtection="1">
      <alignment horizontal="center" vertical="center"/>
      <protection locked="0"/>
    </xf>
    <xf numFmtId="0" fontId="16" fillId="0" borderId="18" xfId="0" applyFont="1" applyFill="1" applyBorder="1" applyAlignment="1" applyProtection="1">
      <alignment horizontal="left" vertical="center"/>
      <protection locked="0"/>
    </xf>
    <xf numFmtId="0" fontId="19" fillId="0" borderId="18" xfId="0" applyFont="1" applyFill="1" applyBorder="1" applyAlignment="1" applyProtection="1">
      <alignment vertical="center"/>
      <protection locked="0"/>
    </xf>
    <xf numFmtId="164" fontId="19" fillId="0" borderId="18" xfId="0" applyNumberFormat="1" applyFont="1" applyFill="1" applyBorder="1" applyAlignment="1" applyProtection="1">
      <alignment vertical="center"/>
      <protection locked="0"/>
    </xf>
    <xf numFmtId="0" fontId="19" fillId="0" borderId="18" xfId="0" applyFont="1" applyFill="1" applyBorder="1" applyAlignment="1" applyProtection="1">
      <alignment vertical="center" wrapText="1"/>
      <protection locked="0"/>
    </xf>
    <xf numFmtId="0" fontId="16" fillId="0" borderId="18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  <protection hidden="1"/>
    </xf>
    <xf numFmtId="0" fontId="3" fillId="2" borderId="0" xfId="0" applyNumberFormat="1" applyFont="1" applyFill="1" applyAlignment="1" applyProtection="1">
      <alignment horizontal="center" vertical="center" wrapText="1"/>
      <protection hidden="1"/>
    </xf>
    <xf numFmtId="14" fontId="4" fillId="4" borderId="18" xfId="0" applyNumberFormat="1" applyFont="1" applyFill="1" applyBorder="1" applyAlignment="1" applyProtection="1">
      <alignment horizontal="center" vertical="center" wrapText="1"/>
      <protection hidden="1"/>
    </xf>
    <xf numFmtId="164" fontId="4" fillId="4" borderId="18" xfId="8" applyFont="1" applyFill="1" applyBorder="1" applyAlignment="1" applyProtection="1">
      <alignment horizontal="center" vertical="center" wrapText="1"/>
      <protection hidden="1"/>
    </xf>
    <xf numFmtId="165" fontId="3" fillId="2" borderId="0" xfId="0" applyNumberFormat="1" applyFont="1" applyFill="1" applyAlignment="1" applyProtection="1">
      <alignment vertical="center" wrapText="1"/>
      <protection hidden="1"/>
    </xf>
    <xf numFmtId="0" fontId="4" fillId="4" borderId="18" xfId="0" applyFont="1" applyFill="1" applyBorder="1" applyAlignment="1" applyProtection="1">
      <alignment vertical="center" wrapText="1"/>
      <protection hidden="1"/>
    </xf>
    <xf numFmtId="164" fontId="9" fillId="4" borderId="18" xfId="14" applyNumberFormat="1" applyFont="1" applyFill="1" applyBorder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14" fontId="3" fillId="2" borderId="0" xfId="0" applyNumberFormat="1" applyFont="1" applyFill="1" applyAlignment="1" applyProtection="1">
      <alignment vertical="center" wrapText="1"/>
      <protection hidden="1"/>
    </xf>
    <xf numFmtId="164" fontId="3" fillId="2" borderId="0" xfId="8" applyFont="1" applyFill="1" applyAlignment="1" applyProtection="1">
      <alignment vertical="center" wrapText="1"/>
      <protection hidden="1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14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18" xfId="14" applyNumberFormat="1" applyFont="1" applyFill="1" applyBorder="1" applyAlignment="1" applyProtection="1">
      <alignment horizontal="right" vertical="center"/>
      <protection locked="0"/>
    </xf>
    <xf numFmtId="164" fontId="3" fillId="0" borderId="18" xfId="8" applyFont="1" applyFill="1" applyBorder="1" applyAlignment="1" applyProtection="1">
      <alignment horizontal="center" vertical="center"/>
      <protection locked="0"/>
    </xf>
    <xf numFmtId="0" fontId="38" fillId="2" borderId="0" xfId="0" applyFont="1" applyFill="1" applyAlignment="1" applyProtection="1">
      <alignment vertical="center" wrapText="1"/>
      <protection hidden="1"/>
    </xf>
    <xf numFmtId="0" fontId="16" fillId="0" borderId="18" xfId="0" applyFont="1" applyFill="1" applyBorder="1" applyAlignment="1" applyProtection="1">
      <alignment horizontal="center" vertical="center"/>
      <protection hidden="1"/>
    </xf>
    <xf numFmtId="164" fontId="9" fillId="4" borderId="18" xfId="8" applyFont="1" applyFill="1" applyBorder="1" applyAlignment="1" applyProtection="1">
      <alignment horizontal="center" vertical="center"/>
      <protection hidden="1"/>
    </xf>
    <xf numFmtId="0" fontId="11" fillId="4" borderId="23" xfId="9" applyFont="1" applyFill="1" applyBorder="1" applyAlignment="1" applyProtection="1">
      <alignment vertical="center"/>
      <protection hidden="1"/>
    </xf>
    <xf numFmtId="164" fontId="9" fillId="4" borderId="18" xfId="0" applyNumberFormat="1" applyFont="1" applyFill="1" applyBorder="1" applyAlignment="1" applyProtection="1">
      <alignment horizontal="center" vertical="center"/>
      <protection hidden="1"/>
    </xf>
    <xf numFmtId="166" fontId="0" fillId="2" borderId="18" xfId="0" applyNumberFormat="1" applyFont="1" applyFill="1" applyBorder="1" applyAlignment="1" applyProtection="1">
      <alignment vertical="center"/>
      <protection hidden="1"/>
    </xf>
    <xf numFmtId="0" fontId="30" fillId="4" borderId="18" xfId="3" applyFont="1" applyFill="1" applyBorder="1" applyAlignment="1" applyProtection="1">
      <alignment vertical="center" wrapText="1"/>
      <protection hidden="1"/>
    </xf>
    <xf numFmtId="1" fontId="3" fillId="2" borderId="18" xfId="0" applyNumberFormat="1" applyFont="1" applyFill="1" applyBorder="1" applyAlignment="1" applyProtection="1">
      <alignment vertical="center" wrapText="1"/>
      <protection hidden="1"/>
    </xf>
    <xf numFmtId="1" fontId="3" fillId="0" borderId="18" xfId="0" applyNumberFormat="1" applyFont="1" applyFill="1" applyBorder="1" applyAlignment="1" applyProtection="1">
      <alignment vertical="center" wrapText="1"/>
      <protection hidden="1"/>
    </xf>
    <xf numFmtId="166" fontId="0" fillId="0" borderId="18" xfId="0" applyNumberFormat="1" applyFont="1" applyFill="1" applyBorder="1" applyAlignment="1" applyProtection="1">
      <alignment vertical="center"/>
      <protection hidden="1"/>
    </xf>
    <xf numFmtId="0" fontId="27" fillId="2" borderId="0" xfId="3" applyFont="1" applyFill="1" applyBorder="1" applyAlignment="1" applyProtection="1">
      <alignment vertical="center"/>
      <protection hidden="1"/>
    </xf>
    <xf numFmtId="0" fontId="7" fillId="0" borderId="18" xfId="9" applyFont="1" applyFill="1" applyBorder="1" applyAlignment="1" applyProtection="1">
      <alignment horizontal="center" vertical="center" wrapText="1"/>
      <protection hidden="1"/>
    </xf>
    <xf numFmtId="0" fontId="7" fillId="0" borderId="0" xfId="9" applyFont="1" applyAlignment="1" applyProtection="1">
      <alignment wrapText="1"/>
      <protection hidden="1"/>
    </xf>
    <xf numFmtId="0" fontId="9" fillId="5" borderId="18" xfId="0" applyFont="1" applyFill="1" applyBorder="1" applyAlignment="1" applyProtection="1">
      <alignment horizontal="center" vertical="center" wrapText="1"/>
      <protection hidden="1"/>
    </xf>
    <xf numFmtId="0" fontId="0" fillId="2" borderId="18" xfId="0" applyFill="1" applyBorder="1" applyAlignment="1" applyProtection="1">
      <alignment horizontal="left" vertical="center" wrapText="1"/>
      <protection locked="0"/>
    </xf>
    <xf numFmtId="167" fontId="0" fillId="2" borderId="18" xfId="1" applyFont="1" applyFill="1" applyBorder="1" applyAlignment="1" applyProtection="1">
      <alignment vertical="center"/>
      <protection locked="0"/>
    </xf>
    <xf numFmtId="0" fontId="0" fillId="2" borderId="18" xfId="0" quotePrefix="1" applyFill="1" applyBorder="1" applyAlignment="1" applyProtection="1">
      <alignment horizontal="left" vertical="center" wrapText="1"/>
      <protection locked="0"/>
    </xf>
    <xf numFmtId="167" fontId="0" fillId="2" borderId="18" xfId="1" applyFont="1" applyFill="1" applyBorder="1" applyAlignment="1" applyProtection="1">
      <alignment horizontal="center" vertical="center" wrapText="1"/>
      <protection locked="0"/>
    </xf>
    <xf numFmtId="0" fontId="17" fillId="0" borderId="18" xfId="17" applyNumberFormat="1" applyFont="1" applyFill="1" applyBorder="1" applyAlignment="1" applyProtection="1">
      <alignment horizontal="center" vertical="center"/>
      <protection locked="0"/>
    </xf>
    <xf numFmtId="0" fontId="17" fillId="0" borderId="18" xfId="0" applyFont="1" applyFill="1" applyBorder="1" applyAlignment="1" applyProtection="1">
      <alignment horizontal="center" vertical="center"/>
      <protection locked="0"/>
    </xf>
    <xf numFmtId="0" fontId="30" fillId="4" borderId="29" xfId="3" applyFont="1" applyFill="1" applyBorder="1" applyAlignment="1" applyProtection="1">
      <alignment horizontal="center" vertical="center" wrapText="1"/>
      <protection hidden="1"/>
    </xf>
    <xf numFmtId="0" fontId="2" fillId="2" borderId="46" xfId="0" applyFont="1" applyFill="1" applyBorder="1" applyAlignment="1" applyProtection="1">
      <alignment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0" fontId="2" fillId="2" borderId="27" xfId="0" applyFont="1" applyFill="1" applyBorder="1" applyAlignment="1" applyProtection="1">
      <alignment vertical="center"/>
      <protection hidden="1"/>
    </xf>
    <xf numFmtId="1" fontId="0" fillId="2" borderId="18" xfId="0" applyNumberFormat="1" applyFont="1" applyFill="1" applyBorder="1" applyAlignment="1" applyProtection="1">
      <alignment horizontal="center" vertical="center"/>
      <protection hidden="1"/>
    </xf>
    <xf numFmtId="9" fontId="21" fillId="0" borderId="18" xfId="2" applyFont="1" applyBorder="1" applyAlignment="1" applyProtection="1">
      <alignment horizontal="center" vertical="center" wrapText="1"/>
      <protection hidden="1"/>
    </xf>
    <xf numFmtId="0" fontId="29" fillId="0" borderId="0" xfId="3" applyFont="1" applyFill="1" applyBorder="1" applyProtection="1">
      <protection hidden="1"/>
    </xf>
    <xf numFmtId="0" fontId="0" fillId="0" borderId="0" xfId="0" applyFont="1" applyFill="1" applyBorder="1" applyProtection="1">
      <protection hidden="1"/>
    </xf>
    <xf numFmtId="1" fontId="2" fillId="4" borderId="34" xfId="0" applyNumberFormat="1" applyFont="1" applyFill="1" applyBorder="1" applyAlignment="1" applyProtection="1">
      <alignment vertical="center"/>
      <protection hidden="1"/>
    </xf>
    <xf numFmtId="0" fontId="2" fillId="2" borderId="46" xfId="0" applyFont="1" applyFill="1" applyBorder="1" applyAlignment="1" applyProtection="1">
      <alignment vertical="center" wrapText="1"/>
      <protection hidden="1"/>
    </xf>
    <xf numFmtId="0" fontId="29" fillId="0" borderId="0" xfId="3" applyFont="1" applyBorder="1" applyAlignment="1" applyProtection="1">
      <alignment horizontal="left" vertical="center"/>
      <protection hidden="1"/>
    </xf>
    <xf numFmtId="1" fontId="0" fillId="2" borderId="25" xfId="0" applyNumberFormat="1" applyFont="1" applyFill="1" applyBorder="1" applyAlignment="1" applyProtection="1">
      <alignment horizontal="center" vertical="center"/>
      <protection hidden="1"/>
    </xf>
    <xf numFmtId="0" fontId="48" fillId="0" borderId="0" xfId="0" applyFont="1" applyProtection="1">
      <protection hidden="1"/>
    </xf>
    <xf numFmtId="0" fontId="0" fillId="2" borderId="18" xfId="0" applyNumberFormat="1" applyFont="1" applyFill="1" applyBorder="1" applyAlignment="1" applyProtection="1">
      <alignment horizontal="center" vertical="center"/>
      <protection hidden="1"/>
    </xf>
    <xf numFmtId="0" fontId="9" fillId="4" borderId="18" xfId="0" applyFont="1" applyFill="1" applyBorder="1" applyAlignment="1" applyProtection="1">
      <alignment horizontal="center" vertical="center" wrapText="1"/>
      <protection hidden="1"/>
    </xf>
    <xf numFmtId="0" fontId="2" fillId="2" borderId="13" xfId="0" applyFont="1" applyFill="1" applyBorder="1" applyProtection="1">
      <protection hidden="1"/>
    </xf>
    <xf numFmtId="0" fontId="32" fillId="2" borderId="14" xfId="3" applyFont="1" applyFill="1" applyBorder="1" applyProtection="1">
      <protection hidden="1"/>
    </xf>
    <xf numFmtId="0" fontId="2" fillId="2" borderId="8" xfId="0" applyFont="1" applyFill="1" applyBorder="1" applyProtection="1">
      <protection hidden="1"/>
    </xf>
    <xf numFmtId="0" fontId="32" fillId="2" borderId="9" xfId="3" applyFont="1" applyFill="1" applyBorder="1" applyProtection="1">
      <protection hidden="1"/>
    </xf>
    <xf numFmtId="0" fontId="0" fillId="2" borderId="13" xfId="0" applyFont="1" applyFill="1" applyBorder="1" applyAlignment="1" applyProtection="1">
      <alignment horizontal="left"/>
      <protection hidden="1"/>
    </xf>
    <xf numFmtId="0" fontId="0" fillId="2" borderId="8" xfId="0" applyFont="1" applyFill="1" applyBorder="1" applyAlignment="1" applyProtection="1">
      <alignment horizontal="left"/>
      <protection hidden="1"/>
    </xf>
    <xf numFmtId="0" fontId="9" fillId="6" borderId="26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left" vertical="center"/>
    </xf>
    <xf numFmtId="1" fontId="2" fillId="4" borderId="37" xfId="0" applyNumberFormat="1" applyFont="1" applyFill="1" applyBorder="1" applyAlignment="1" applyProtection="1">
      <alignment horizontal="center" vertical="center"/>
      <protection hidden="1"/>
    </xf>
    <xf numFmtId="0" fontId="30" fillId="4" borderId="30" xfId="3" applyFont="1" applyFill="1" applyBorder="1" applyAlignment="1" applyProtection="1">
      <alignment horizontal="center" vertical="center" wrapText="1"/>
      <protection hidden="1"/>
    </xf>
    <xf numFmtId="1" fontId="0" fillId="2" borderId="23" xfId="0" applyNumberFormat="1" applyFont="1" applyFill="1" applyBorder="1" applyAlignment="1" applyProtection="1">
      <alignment horizontal="center" vertical="center"/>
      <protection hidden="1"/>
    </xf>
    <xf numFmtId="1" fontId="0" fillId="2" borderId="33" xfId="0" applyNumberFormat="1" applyFont="1" applyFill="1" applyBorder="1" applyAlignment="1" applyProtection="1">
      <alignment horizontal="center" vertical="center"/>
      <protection hidden="1"/>
    </xf>
    <xf numFmtId="1" fontId="2" fillId="4" borderId="38" xfId="0" applyNumberFormat="1" applyFont="1" applyFill="1" applyBorder="1" applyAlignment="1" applyProtection="1">
      <alignment horizontal="center" vertical="center"/>
      <protection hidden="1"/>
    </xf>
    <xf numFmtId="0" fontId="30" fillId="4" borderId="39" xfId="3" applyFont="1" applyFill="1" applyBorder="1" applyAlignment="1" applyProtection="1">
      <alignment horizontal="center" vertical="center" wrapText="1"/>
      <protection hidden="1"/>
    </xf>
    <xf numFmtId="1" fontId="2" fillId="4" borderId="41" xfId="0" applyNumberFormat="1" applyFont="1" applyFill="1" applyBorder="1" applyAlignment="1" applyProtection="1">
      <alignment horizontal="center" vertical="center"/>
      <protection hidden="1"/>
    </xf>
    <xf numFmtId="0" fontId="30" fillId="4" borderId="18" xfId="3" applyFont="1" applyFill="1" applyBorder="1" applyAlignment="1" applyProtection="1">
      <alignment horizontal="center" vertical="center" wrapText="1"/>
      <protection hidden="1"/>
    </xf>
    <xf numFmtId="166" fontId="0" fillId="2" borderId="18" xfId="0" applyNumberFormat="1" applyFont="1" applyFill="1" applyBorder="1" applyAlignment="1" applyProtection="1">
      <alignment horizontal="center" vertical="center"/>
      <protection hidden="1"/>
    </xf>
    <xf numFmtId="0" fontId="27" fillId="4" borderId="29" xfId="3" applyFont="1" applyFill="1" applyBorder="1" applyAlignment="1" applyProtection="1">
      <alignment horizontal="center" vertical="center" wrapText="1"/>
      <protection hidden="1"/>
    </xf>
    <xf numFmtId="0" fontId="2" fillId="4" borderId="41" xfId="0" applyFont="1" applyFill="1" applyBorder="1" applyAlignment="1" applyProtection="1">
      <alignment horizontal="center" vertical="center"/>
      <protection hidden="1"/>
    </xf>
    <xf numFmtId="9" fontId="2" fillId="4" borderId="41" xfId="2" applyFont="1" applyFill="1" applyBorder="1" applyAlignment="1" applyProtection="1">
      <alignment horizontal="center" vertical="center"/>
      <protection hidden="1"/>
    </xf>
    <xf numFmtId="166" fontId="0" fillId="0" borderId="18" xfId="0" applyNumberFormat="1" applyFont="1" applyFill="1" applyBorder="1" applyAlignment="1" applyProtection="1">
      <alignment horizontal="center" vertical="center"/>
      <protection hidden="1"/>
    </xf>
    <xf numFmtId="0" fontId="30" fillId="4" borderId="28" xfId="3" applyFont="1" applyFill="1" applyBorder="1" applyAlignment="1" applyProtection="1">
      <alignment horizontal="center" vertical="center" wrapText="1"/>
      <protection hidden="1"/>
    </xf>
    <xf numFmtId="166" fontId="2" fillId="4" borderId="41" xfId="0" applyNumberFormat="1" applyFont="1" applyFill="1" applyBorder="1" applyAlignment="1" applyProtection="1">
      <alignment horizontal="center" vertical="center"/>
      <protection hidden="1"/>
    </xf>
    <xf numFmtId="0" fontId="30" fillId="4" borderId="9" xfId="3" applyFont="1" applyFill="1" applyBorder="1" applyAlignment="1" applyProtection="1">
      <alignment horizontal="center" vertical="center" wrapText="1"/>
      <protection hidden="1"/>
    </xf>
    <xf numFmtId="0" fontId="9" fillId="4" borderId="25" xfId="0" applyFont="1" applyFill="1" applyBorder="1" applyAlignment="1" applyProtection="1">
      <alignment horizontal="center" vertical="center" wrapText="1"/>
      <protection hidden="1"/>
    </xf>
    <xf numFmtId="0" fontId="9" fillId="4" borderId="26" xfId="0" applyFont="1" applyFill="1" applyBorder="1" applyAlignment="1" applyProtection="1">
      <alignment horizontal="center" vertical="center" wrapText="1"/>
      <protection hidden="1"/>
    </xf>
    <xf numFmtId="0" fontId="11" fillId="0" borderId="0" xfId="9" applyFont="1" applyBorder="1" applyAlignment="1" applyProtection="1">
      <alignment horizontal="center" vertical="center"/>
      <protection hidden="1"/>
    </xf>
    <xf numFmtId="0" fontId="18" fillId="4" borderId="27" xfId="0" applyFont="1" applyFill="1" applyBorder="1" applyAlignment="1" applyProtection="1">
      <alignment horizontal="center"/>
      <protection hidden="1"/>
    </xf>
    <xf numFmtId="0" fontId="18" fillId="4" borderId="18" xfId="5" applyFont="1" applyFill="1" applyBorder="1" applyAlignment="1" applyProtection="1">
      <alignment horizontal="center" vertical="center" wrapText="1"/>
      <protection hidden="1"/>
    </xf>
    <xf numFmtId="0" fontId="9" fillId="4" borderId="24" xfId="0" applyFont="1" applyFill="1" applyBorder="1" applyAlignment="1" applyProtection="1">
      <alignment horizontal="center" vertical="center" wrapText="1"/>
      <protection hidden="1"/>
    </xf>
    <xf numFmtId="0" fontId="9" fillId="4" borderId="49" xfId="0" applyFont="1" applyFill="1" applyBorder="1" applyAlignment="1" applyProtection="1">
      <alignment horizontal="center" vertical="center" wrapText="1"/>
      <protection hidden="1"/>
    </xf>
    <xf numFmtId="0" fontId="4" fillId="4" borderId="18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>
      <alignment vertical="center"/>
    </xf>
    <xf numFmtId="164" fontId="17" fillId="0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hidden="1"/>
    </xf>
    <xf numFmtId="0" fontId="44" fillId="2" borderId="0" xfId="3" applyFont="1" applyFill="1" applyAlignment="1" applyProtection="1">
      <alignment vertical="center" wrapText="1"/>
      <protection hidden="1"/>
    </xf>
    <xf numFmtId="0" fontId="47" fillId="2" borderId="0" xfId="3" applyFont="1" applyFill="1" applyAlignment="1" applyProtection="1">
      <alignment horizontal="center" wrapText="1"/>
      <protection hidden="1"/>
    </xf>
    <xf numFmtId="0" fontId="25" fillId="2" borderId="0" xfId="0" applyFont="1" applyFill="1" applyProtection="1">
      <protection hidden="1"/>
    </xf>
    <xf numFmtId="0" fontId="2" fillId="4" borderId="18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vertical="center" wrapText="1"/>
      <protection hidden="1"/>
    </xf>
    <xf numFmtId="0" fontId="0" fillId="2" borderId="18" xfId="0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vertical="center"/>
      <protection hidden="1"/>
    </xf>
    <xf numFmtId="167" fontId="2" fillId="4" borderId="18" xfId="1" applyFont="1" applyFill="1" applyBorder="1" applyAlignment="1" applyProtection="1">
      <alignment vertical="center"/>
      <protection hidden="1"/>
    </xf>
    <xf numFmtId="167" fontId="0" fillId="2" borderId="0" xfId="1" applyFont="1" applyFill="1" applyAlignment="1" applyProtection="1">
      <alignment vertical="center"/>
      <protection hidden="1"/>
    </xf>
    <xf numFmtId="167" fontId="0" fillId="2" borderId="0" xfId="1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167" fontId="0" fillId="2" borderId="0" xfId="1" applyFont="1" applyFill="1" applyProtection="1">
      <protection hidden="1"/>
    </xf>
    <xf numFmtId="167" fontId="0" fillId="2" borderId="0" xfId="1" applyFont="1" applyFill="1" applyAlignment="1" applyProtection="1">
      <alignment horizontal="center"/>
      <protection hidden="1"/>
    </xf>
    <xf numFmtId="0" fontId="21" fillId="0" borderId="18" xfId="9" applyFont="1" applyFill="1" applyBorder="1" applyAlignment="1" applyProtection="1">
      <alignment horizontal="left" vertical="center" wrapText="1"/>
      <protection hidden="1"/>
    </xf>
    <xf numFmtId="0" fontId="16" fillId="0" borderId="18" xfId="0" applyFont="1" applyFill="1" applyBorder="1" applyAlignment="1" applyProtection="1">
      <alignment horizontal="center"/>
      <protection locked="0"/>
    </xf>
    <xf numFmtId="0" fontId="21" fillId="0" borderId="18" xfId="9" applyFont="1" applyFill="1" applyBorder="1" applyAlignment="1" applyProtection="1">
      <alignment horizontal="center" vertical="center" wrapText="1"/>
      <protection hidden="1"/>
    </xf>
    <xf numFmtId="1" fontId="2" fillId="4" borderId="37" xfId="0" applyNumberFormat="1" applyFont="1" applyFill="1" applyBorder="1" applyAlignment="1" applyProtection="1">
      <alignment horizontal="center" vertical="center"/>
      <protection hidden="1"/>
    </xf>
    <xf numFmtId="1" fontId="2" fillId="4" borderId="36" xfId="0" applyNumberFormat="1" applyFont="1" applyFill="1" applyBorder="1" applyAlignment="1" applyProtection="1">
      <alignment horizontal="center" vertical="center"/>
      <protection hidden="1"/>
    </xf>
    <xf numFmtId="0" fontId="30" fillId="4" borderId="30" xfId="3" applyFont="1" applyFill="1" applyBorder="1" applyAlignment="1" applyProtection="1">
      <alignment horizontal="center" vertical="center" wrapText="1"/>
      <protection hidden="1"/>
    </xf>
    <xf numFmtId="0" fontId="30" fillId="4" borderId="31" xfId="3" applyFont="1" applyFill="1" applyBorder="1" applyAlignment="1" applyProtection="1">
      <alignment horizontal="center" vertical="center" wrapText="1"/>
      <protection hidden="1"/>
    </xf>
    <xf numFmtId="1" fontId="0" fillId="2" borderId="23" xfId="0" applyNumberFormat="1" applyFont="1" applyFill="1" applyBorder="1" applyAlignment="1" applyProtection="1">
      <alignment horizontal="center" vertical="center"/>
      <protection hidden="1"/>
    </xf>
    <xf numFmtId="1" fontId="0" fillId="2" borderId="33" xfId="0" applyNumberFormat="1" applyFont="1" applyFill="1" applyBorder="1" applyAlignment="1" applyProtection="1">
      <alignment horizontal="center" vertical="center"/>
      <protection hidden="1"/>
    </xf>
    <xf numFmtId="1" fontId="2" fillId="4" borderId="38" xfId="0" applyNumberFormat="1" applyFont="1" applyFill="1" applyBorder="1" applyAlignment="1" applyProtection="1">
      <alignment horizontal="center" vertical="center"/>
      <protection hidden="1"/>
    </xf>
    <xf numFmtId="0" fontId="30" fillId="4" borderId="39" xfId="3" applyFont="1" applyFill="1" applyBorder="1" applyAlignment="1" applyProtection="1">
      <alignment horizontal="center" vertical="center" wrapText="1"/>
      <protection hidden="1"/>
    </xf>
    <xf numFmtId="0" fontId="0" fillId="2" borderId="23" xfId="0" applyNumberFormat="1" applyFont="1" applyFill="1" applyBorder="1" applyAlignment="1" applyProtection="1">
      <alignment horizontal="center" vertical="center"/>
      <protection hidden="1"/>
    </xf>
    <xf numFmtId="0" fontId="0" fillId="2" borderId="27" xfId="0" applyNumberFormat="1" applyFont="1" applyFill="1" applyBorder="1" applyAlignment="1" applyProtection="1">
      <alignment horizontal="center" vertical="center"/>
      <protection hidden="1"/>
    </xf>
    <xf numFmtId="1" fontId="0" fillId="2" borderId="27" xfId="0" applyNumberFormat="1" applyFont="1" applyFill="1" applyBorder="1" applyAlignment="1" applyProtection="1">
      <alignment horizontal="center" vertical="center"/>
      <protection hidden="1"/>
    </xf>
    <xf numFmtId="1" fontId="2" fillId="4" borderId="15" xfId="0" applyNumberFormat="1" applyFont="1" applyFill="1" applyBorder="1" applyAlignment="1" applyProtection="1">
      <alignment horizontal="center" vertical="center"/>
      <protection hidden="1"/>
    </xf>
    <xf numFmtId="1" fontId="2" fillId="4" borderId="17" xfId="0" applyNumberFormat="1" applyFont="1" applyFill="1" applyBorder="1" applyAlignment="1" applyProtection="1">
      <alignment horizontal="center" vertical="center"/>
      <protection hidden="1"/>
    </xf>
    <xf numFmtId="0" fontId="30" fillId="4" borderId="55" xfId="3" applyFont="1" applyFill="1" applyBorder="1" applyAlignment="1" applyProtection="1">
      <alignment horizontal="center" vertical="center" wrapText="1"/>
      <protection hidden="1"/>
    </xf>
    <xf numFmtId="0" fontId="30" fillId="4" borderId="23" xfId="3" applyFont="1" applyFill="1" applyBorder="1" applyAlignment="1" applyProtection="1">
      <alignment horizontal="center" vertical="center" wrapText="1"/>
      <protection hidden="1"/>
    </xf>
    <xf numFmtId="0" fontId="30" fillId="4" borderId="27" xfId="3" applyFont="1" applyFill="1" applyBorder="1" applyAlignment="1" applyProtection="1">
      <alignment horizontal="center" vertical="center" wrapText="1"/>
      <protection hidden="1"/>
    </xf>
    <xf numFmtId="0" fontId="30" fillId="4" borderId="33" xfId="3" applyFont="1" applyFill="1" applyBorder="1" applyAlignment="1" applyProtection="1">
      <alignment horizontal="center" vertical="center" wrapText="1"/>
      <protection hidden="1"/>
    </xf>
    <xf numFmtId="0" fontId="30" fillId="4" borderId="60" xfId="3" applyFont="1" applyFill="1" applyBorder="1" applyAlignment="1" applyProtection="1">
      <alignment horizontal="center" vertical="center" wrapText="1"/>
      <protection hidden="1"/>
    </xf>
    <xf numFmtId="0" fontId="30" fillId="4" borderId="48" xfId="3" applyFont="1" applyFill="1" applyBorder="1" applyAlignment="1" applyProtection="1">
      <alignment horizontal="center" vertical="center" wrapText="1"/>
      <protection hidden="1"/>
    </xf>
    <xf numFmtId="0" fontId="23" fillId="4" borderId="34" xfId="0" applyFont="1" applyFill="1" applyBorder="1" applyAlignment="1" applyProtection="1">
      <alignment horizontal="center" vertical="center" wrapText="1"/>
      <protection hidden="1"/>
    </xf>
    <xf numFmtId="0" fontId="23" fillId="4" borderId="35" xfId="0" applyFont="1" applyFill="1" applyBorder="1" applyAlignment="1" applyProtection="1">
      <alignment horizontal="center" vertical="center" wrapText="1"/>
      <protection hidden="1"/>
    </xf>
    <xf numFmtId="0" fontId="23" fillId="4" borderId="36" xfId="0" applyFont="1" applyFill="1" applyBorder="1" applyAlignment="1" applyProtection="1">
      <alignment horizontal="center" vertical="center" wrapText="1"/>
      <protection hidden="1"/>
    </xf>
    <xf numFmtId="1" fontId="2" fillId="4" borderId="34" xfId="0" applyNumberFormat="1" applyFont="1" applyFill="1" applyBorder="1" applyAlignment="1" applyProtection="1">
      <alignment horizontal="center" vertical="center"/>
      <protection hidden="1"/>
    </xf>
    <xf numFmtId="0" fontId="23" fillId="0" borderId="32" xfId="0" applyFont="1" applyBorder="1" applyAlignment="1" applyProtection="1">
      <alignment horizontal="center" vertical="center" wrapText="1"/>
      <protection hidden="1"/>
    </xf>
    <xf numFmtId="1" fontId="0" fillId="2" borderId="23" xfId="0" applyNumberFormat="1" applyFont="1" applyFill="1" applyBorder="1" applyAlignment="1" applyProtection="1">
      <alignment horizontal="left" vertical="center"/>
      <protection hidden="1"/>
    </xf>
    <xf numFmtId="1" fontId="0" fillId="2" borderId="27" xfId="0" applyNumberFormat="1" applyFont="1" applyFill="1" applyBorder="1" applyAlignment="1" applyProtection="1">
      <alignment horizontal="left" vertical="center"/>
      <protection hidden="1"/>
    </xf>
    <xf numFmtId="0" fontId="23" fillId="0" borderId="47" xfId="0" applyFont="1" applyBorder="1" applyAlignment="1" applyProtection="1">
      <alignment horizontal="center" vertical="center" wrapText="1"/>
      <protection hidden="1"/>
    </xf>
    <xf numFmtId="0" fontId="23" fillId="0" borderId="48" xfId="0" applyFont="1" applyBorder="1" applyAlignment="1" applyProtection="1">
      <alignment horizontal="center" vertical="center" wrapText="1"/>
      <protection hidden="1"/>
    </xf>
    <xf numFmtId="1" fontId="0" fillId="2" borderId="23" xfId="0" applyNumberFormat="1" applyFont="1" applyFill="1" applyBorder="1" applyAlignment="1" applyProtection="1">
      <alignment horizontal="left" vertical="center" wrapText="1"/>
      <protection hidden="1"/>
    </xf>
    <xf numFmtId="1" fontId="0" fillId="2" borderId="27" xfId="0" applyNumberFormat="1" applyFont="1" applyFill="1" applyBorder="1" applyAlignment="1" applyProtection="1">
      <alignment horizontal="left" vertical="center" wrapText="1"/>
      <protection hidden="1"/>
    </xf>
    <xf numFmtId="1" fontId="2" fillId="4" borderId="44" xfId="0" applyNumberFormat="1" applyFont="1" applyFill="1" applyBorder="1" applyAlignment="1" applyProtection="1">
      <alignment horizontal="center" vertical="center"/>
      <protection hidden="1"/>
    </xf>
    <xf numFmtId="1" fontId="2" fillId="4" borderId="41" xfId="0" applyNumberFormat="1" applyFont="1" applyFill="1" applyBorder="1" applyAlignment="1" applyProtection="1">
      <alignment horizontal="center" vertical="center"/>
      <protection hidden="1"/>
    </xf>
    <xf numFmtId="0" fontId="2" fillId="2" borderId="46" xfId="0" applyFont="1" applyFill="1" applyBorder="1" applyAlignment="1" applyProtection="1">
      <alignment horizontal="center" vertical="center"/>
      <protection hidden="1"/>
    </xf>
    <xf numFmtId="0" fontId="2" fillId="2" borderId="24" xfId="0" applyFont="1" applyFill="1" applyBorder="1" applyAlignment="1" applyProtection="1">
      <alignment horizontal="center" vertical="center"/>
      <protection hidden="1"/>
    </xf>
    <xf numFmtId="0" fontId="2" fillId="2" borderId="27" xfId="0" applyFont="1" applyFill="1" applyBorder="1" applyAlignment="1" applyProtection="1">
      <alignment horizontal="center" vertical="center"/>
      <protection hidden="1"/>
    </xf>
    <xf numFmtId="0" fontId="30" fillId="4" borderId="18" xfId="3" applyFont="1" applyFill="1" applyBorder="1" applyAlignment="1" applyProtection="1">
      <alignment horizontal="center" vertical="center" wrapText="1"/>
      <protection hidden="1"/>
    </xf>
    <xf numFmtId="0" fontId="30" fillId="4" borderId="40" xfId="3" applyFont="1" applyFill="1" applyBorder="1" applyAlignment="1" applyProtection="1">
      <alignment horizontal="center" vertical="center" wrapText="1"/>
      <protection hidden="1"/>
    </xf>
    <xf numFmtId="166" fontId="0" fillId="2" borderId="18" xfId="0" applyNumberFormat="1" applyFont="1" applyFill="1" applyBorder="1" applyAlignment="1" applyProtection="1">
      <alignment horizontal="center" vertical="center"/>
      <protection hidden="1"/>
    </xf>
    <xf numFmtId="9" fontId="0" fillId="2" borderId="18" xfId="2" applyFont="1" applyFill="1" applyBorder="1" applyAlignment="1" applyProtection="1">
      <alignment horizontal="center" vertical="center"/>
      <protection hidden="1"/>
    </xf>
    <xf numFmtId="166" fontId="0" fillId="2" borderId="40" xfId="0" applyNumberFormat="1" applyFont="1" applyFill="1" applyBorder="1" applyAlignment="1" applyProtection="1">
      <alignment horizontal="center" vertical="center"/>
      <protection hidden="1"/>
    </xf>
    <xf numFmtId="169" fontId="0" fillId="2" borderId="18" xfId="0" applyNumberFormat="1" applyFont="1" applyFill="1" applyBorder="1" applyAlignment="1" applyProtection="1">
      <alignment horizontal="center" vertical="center"/>
      <protection hidden="1"/>
    </xf>
    <xf numFmtId="169" fontId="0" fillId="2" borderId="40" xfId="0" applyNumberFormat="1" applyFont="1" applyFill="1" applyBorder="1" applyAlignment="1" applyProtection="1">
      <alignment horizontal="center" vertical="center"/>
      <protection hidden="1"/>
    </xf>
    <xf numFmtId="169" fontId="2" fillId="4" borderId="41" xfId="0" applyNumberFormat="1" applyFont="1" applyFill="1" applyBorder="1" applyAlignment="1" applyProtection="1">
      <alignment horizontal="center" vertical="center"/>
      <protection hidden="1"/>
    </xf>
    <xf numFmtId="169" fontId="2" fillId="4" borderId="42" xfId="0" applyNumberFormat="1" applyFont="1" applyFill="1" applyBorder="1" applyAlignment="1" applyProtection="1">
      <alignment horizontal="center" vertical="center"/>
      <protection hidden="1"/>
    </xf>
    <xf numFmtId="0" fontId="36" fillId="2" borderId="6" xfId="0" applyFont="1" applyFill="1" applyBorder="1" applyAlignment="1" applyProtection="1">
      <alignment horizontal="center"/>
      <protection hidden="1"/>
    </xf>
    <xf numFmtId="0" fontId="36" fillId="2" borderId="0" xfId="0" applyFont="1" applyFill="1" applyBorder="1" applyAlignment="1" applyProtection="1">
      <alignment horizontal="center"/>
      <protection hidden="1"/>
    </xf>
    <xf numFmtId="0" fontId="26" fillId="4" borderId="15" xfId="0" applyFont="1" applyFill="1" applyBorder="1" applyAlignment="1" applyProtection="1">
      <alignment horizontal="center" vertical="center"/>
      <protection hidden="1"/>
    </xf>
    <xf numFmtId="0" fontId="26" fillId="4" borderId="16" xfId="0" applyFont="1" applyFill="1" applyBorder="1" applyAlignment="1" applyProtection="1">
      <alignment horizontal="center" vertical="center"/>
      <protection hidden="1"/>
    </xf>
    <xf numFmtId="0" fontId="26" fillId="4" borderId="17" xfId="0" applyFont="1" applyFill="1" applyBorder="1" applyAlignment="1" applyProtection="1">
      <alignment horizontal="center" vertical="center"/>
      <protection hidden="1"/>
    </xf>
    <xf numFmtId="0" fontId="31" fillId="2" borderId="23" xfId="0" applyFont="1" applyFill="1" applyBorder="1" applyAlignment="1" applyProtection="1">
      <alignment horizontal="center" vertical="center"/>
      <protection locked="0"/>
    </xf>
    <xf numFmtId="0" fontId="31" fillId="2" borderId="27" xfId="0" applyFont="1" applyFill="1" applyBorder="1" applyAlignment="1" applyProtection="1">
      <alignment horizontal="center" vertical="center"/>
      <protection locked="0"/>
    </xf>
    <xf numFmtId="0" fontId="27" fillId="4" borderId="29" xfId="3" applyFont="1" applyFill="1" applyBorder="1" applyAlignment="1" applyProtection="1">
      <alignment horizontal="center" vertical="center" wrapText="1"/>
      <protection hidden="1"/>
    </xf>
    <xf numFmtId="0" fontId="27" fillId="4" borderId="43" xfId="3" applyFont="1" applyFill="1" applyBorder="1" applyAlignment="1" applyProtection="1">
      <alignment horizontal="center" vertical="center" wrapText="1"/>
      <protection hidden="1"/>
    </xf>
    <xf numFmtId="0" fontId="27" fillId="2" borderId="19" xfId="3" applyFont="1" applyFill="1" applyBorder="1" applyAlignment="1" applyProtection="1">
      <alignment horizontal="center"/>
      <protection locked="0"/>
    </xf>
    <xf numFmtId="0" fontId="27" fillId="2" borderId="20" xfId="3" applyFont="1" applyFill="1" applyBorder="1" applyAlignment="1" applyProtection="1">
      <alignment horizontal="center"/>
      <protection locked="0"/>
    </xf>
    <xf numFmtId="0" fontId="27" fillId="2" borderId="21" xfId="3" applyFont="1" applyFill="1" applyBorder="1" applyAlignment="1" applyProtection="1">
      <alignment horizontal="center"/>
      <protection locked="0"/>
    </xf>
    <xf numFmtId="0" fontId="33" fillId="2" borderId="13" xfId="3" applyFont="1" applyFill="1" applyBorder="1" applyAlignment="1" applyProtection="1">
      <alignment horizontal="center" vertical="center"/>
      <protection hidden="1"/>
    </xf>
    <xf numFmtId="0" fontId="27" fillId="2" borderId="19" xfId="3" applyFont="1" applyFill="1" applyBorder="1" applyAlignment="1" applyProtection="1">
      <alignment horizontal="center" vertical="center"/>
      <protection locked="0"/>
    </xf>
    <xf numFmtId="0" fontId="27" fillId="2" borderId="20" xfId="3" applyFont="1" applyFill="1" applyBorder="1" applyAlignment="1" applyProtection="1">
      <alignment horizontal="center" vertical="center"/>
      <protection locked="0"/>
    </xf>
    <xf numFmtId="0" fontId="27" fillId="2" borderId="21" xfId="3" applyFont="1" applyFill="1" applyBorder="1" applyAlignment="1" applyProtection="1">
      <alignment horizontal="center" vertical="center"/>
      <protection locked="0"/>
    </xf>
    <xf numFmtId="168" fontId="27" fillId="2" borderId="19" xfId="3" applyNumberFormat="1" applyFont="1" applyFill="1" applyBorder="1" applyAlignment="1" applyProtection="1">
      <alignment horizontal="center"/>
      <protection locked="0"/>
    </xf>
    <xf numFmtId="168" fontId="27" fillId="2" borderId="20" xfId="3" applyNumberFormat="1" applyFont="1" applyFill="1" applyBorder="1" applyAlignment="1" applyProtection="1">
      <alignment horizontal="center"/>
      <protection locked="0"/>
    </xf>
    <xf numFmtId="168" fontId="27" fillId="2" borderId="21" xfId="3" applyNumberFormat="1" applyFont="1" applyFill="1" applyBorder="1" applyAlignment="1" applyProtection="1">
      <alignment horizontal="center"/>
      <protection locked="0"/>
    </xf>
    <xf numFmtId="0" fontId="15" fillId="2" borderId="19" xfId="10" applyFont="1" applyFill="1" applyBorder="1" applyAlignment="1" applyProtection="1">
      <alignment horizontal="center" vertical="center"/>
      <protection locked="0"/>
    </xf>
    <xf numFmtId="0" fontId="15" fillId="2" borderId="20" xfId="10" applyFont="1" applyFill="1" applyBorder="1" applyAlignment="1" applyProtection="1">
      <alignment horizontal="center" vertical="center"/>
      <protection locked="0"/>
    </xf>
    <xf numFmtId="0" fontId="15" fillId="2" borderId="21" xfId="10" applyFont="1" applyFill="1" applyBorder="1" applyAlignment="1" applyProtection="1">
      <alignment horizontal="center" vertical="center"/>
      <protection locked="0"/>
    </xf>
    <xf numFmtId="0" fontId="27" fillId="0" borderId="19" xfId="3" applyFont="1" applyFill="1" applyBorder="1" applyAlignment="1" applyProtection="1">
      <alignment horizontal="center" vertical="center"/>
      <protection locked="0"/>
    </xf>
    <xf numFmtId="0" fontId="27" fillId="0" borderId="20" xfId="3" applyFont="1" applyFill="1" applyBorder="1" applyAlignment="1" applyProtection="1">
      <alignment horizontal="center" vertical="center"/>
      <protection locked="0"/>
    </xf>
    <xf numFmtId="0" fontId="27" fillId="0" borderId="21" xfId="3" applyFont="1" applyFill="1" applyBorder="1" applyAlignment="1" applyProtection="1">
      <alignment horizontal="center" vertical="center"/>
      <protection locked="0"/>
    </xf>
    <xf numFmtId="169" fontId="34" fillId="4" borderId="19" xfId="0" applyNumberFormat="1" applyFont="1" applyFill="1" applyBorder="1" applyAlignment="1" applyProtection="1">
      <alignment horizontal="center" vertical="center"/>
      <protection locked="0"/>
    </xf>
    <xf numFmtId="169" fontId="34" fillId="4" borderId="21" xfId="0" applyNumberFormat="1" applyFont="1" applyFill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 wrapText="1"/>
      <protection hidden="1"/>
    </xf>
    <xf numFmtId="3" fontId="0" fillId="2" borderId="18" xfId="0" applyNumberFormat="1" applyFont="1" applyFill="1" applyBorder="1" applyAlignment="1" applyProtection="1">
      <alignment horizontal="center" vertical="center"/>
      <protection hidden="1"/>
    </xf>
    <xf numFmtId="9" fontId="0" fillId="2" borderId="40" xfId="2" applyFont="1" applyFill="1" applyBorder="1" applyAlignment="1" applyProtection="1">
      <alignment horizontal="center" vertical="center"/>
      <protection hidden="1"/>
    </xf>
    <xf numFmtId="0" fontId="27" fillId="4" borderId="28" xfId="3" applyFont="1" applyFill="1" applyBorder="1" applyAlignment="1" applyProtection="1">
      <alignment horizontal="center" vertical="center" wrapText="1"/>
      <protection hidden="1"/>
    </xf>
    <xf numFmtId="0" fontId="23" fillId="0" borderId="32" xfId="0" applyFont="1" applyBorder="1" applyAlignment="1" applyProtection="1">
      <alignment horizontal="center" vertical="center"/>
      <protection hidden="1"/>
    </xf>
    <xf numFmtId="0" fontId="23" fillId="0" borderId="18" xfId="0" applyFont="1" applyBorder="1" applyAlignment="1" applyProtection="1">
      <alignment horizontal="center" vertical="center"/>
      <protection hidden="1"/>
    </xf>
    <xf numFmtId="0" fontId="2" fillId="4" borderId="44" xfId="0" applyFont="1" applyFill="1" applyBorder="1" applyAlignment="1" applyProtection="1">
      <alignment horizontal="center" vertical="center"/>
      <protection hidden="1"/>
    </xf>
    <xf numFmtId="0" fontId="2" fillId="4" borderId="41" xfId="0" applyFont="1" applyFill="1" applyBorder="1" applyAlignment="1" applyProtection="1">
      <alignment horizontal="center" vertical="center"/>
      <protection hidden="1"/>
    </xf>
    <xf numFmtId="3" fontId="2" fillId="4" borderId="41" xfId="0" applyNumberFormat="1" applyFont="1" applyFill="1" applyBorder="1" applyAlignment="1" applyProtection="1">
      <alignment horizontal="center" vertical="center"/>
      <protection hidden="1"/>
    </xf>
    <xf numFmtId="9" fontId="2" fillId="4" borderId="41" xfId="2" applyFont="1" applyFill="1" applyBorder="1" applyAlignment="1" applyProtection="1">
      <alignment horizontal="center" vertical="center"/>
      <protection hidden="1"/>
    </xf>
    <xf numFmtId="9" fontId="2" fillId="4" borderId="42" xfId="2" applyFont="1" applyFill="1" applyBorder="1" applyAlignment="1" applyProtection="1">
      <alignment horizontal="center" vertical="center"/>
      <protection hidden="1"/>
    </xf>
    <xf numFmtId="166" fontId="0" fillId="0" borderId="18" xfId="0" applyNumberFormat="1" applyFont="1" applyFill="1" applyBorder="1" applyAlignment="1" applyProtection="1">
      <alignment horizontal="center" vertical="center"/>
      <protection hidden="1"/>
    </xf>
    <xf numFmtId="9" fontId="0" fillId="0" borderId="18" xfId="2" applyFont="1" applyFill="1" applyBorder="1" applyAlignment="1" applyProtection="1">
      <alignment horizontal="center" vertical="center"/>
      <protection hidden="1"/>
    </xf>
    <xf numFmtId="166" fontId="0" fillId="0" borderId="40" xfId="0" applyNumberFormat="1" applyFont="1" applyFill="1" applyBorder="1" applyAlignment="1" applyProtection="1">
      <alignment horizontal="center" vertical="center"/>
      <protection hidden="1"/>
    </xf>
    <xf numFmtId="0" fontId="23" fillId="0" borderId="32" xfId="0" applyFont="1" applyFill="1" applyBorder="1" applyAlignment="1" applyProtection="1">
      <alignment horizontal="center" vertical="center" wrapText="1"/>
      <protection hidden="1"/>
    </xf>
    <xf numFmtId="0" fontId="30" fillId="4" borderId="28" xfId="3" applyFont="1" applyFill="1" applyBorder="1" applyAlignment="1" applyProtection="1">
      <alignment horizontal="center" vertical="center" wrapText="1"/>
      <protection hidden="1"/>
    </xf>
    <xf numFmtId="0" fontId="30" fillId="4" borderId="32" xfId="3" applyFont="1" applyFill="1" applyBorder="1" applyAlignment="1" applyProtection="1">
      <alignment horizontal="center" vertical="center" wrapText="1"/>
      <protection hidden="1"/>
    </xf>
    <xf numFmtId="0" fontId="40" fillId="4" borderId="56" xfId="3" applyFont="1" applyFill="1" applyBorder="1" applyAlignment="1" applyProtection="1">
      <alignment horizontal="center" vertical="center" wrapText="1"/>
      <protection hidden="1"/>
    </xf>
    <xf numFmtId="0" fontId="40" fillId="4" borderId="26" xfId="3" applyFont="1" applyFill="1" applyBorder="1" applyAlignment="1" applyProtection="1">
      <alignment horizontal="center" vertical="center" wrapText="1"/>
      <protection hidden="1"/>
    </xf>
    <xf numFmtId="166" fontId="2" fillId="4" borderId="41" xfId="0" applyNumberFormat="1" applyFont="1" applyFill="1" applyBorder="1" applyAlignment="1" applyProtection="1">
      <alignment horizontal="center" vertical="center"/>
      <protection hidden="1"/>
    </xf>
    <xf numFmtId="166" fontId="2" fillId="4" borderId="42" xfId="0" applyNumberFormat="1" applyFont="1" applyFill="1" applyBorder="1" applyAlignment="1" applyProtection="1">
      <alignment horizontal="center" vertical="center"/>
      <protection hidden="1"/>
    </xf>
    <xf numFmtId="0" fontId="30" fillId="4" borderId="7" xfId="3" applyFont="1" applyFill="1" applyBorder="1" applyAlignment="1" applyProtection="1">
      <alignment horizontal="center" vertical="center" wrapText="1"/>
      <protection hidden="1"/>
    </xf>
    <xf numFmtId="0" fontId="30" fillId="4" borderId="8" xfId="3" applyFont="1" applyFill="1" applyBorder="1" applyAlignment="1" applyProtection="1">
      <alignment horizontal="center" vertical="center" wrapText="1"/>
      <protection hidden="1"/>
    </xf>
    <xf numFmtId="0" fontId="30" fillId="4" borderId="63" xfId="3" applyFont="1" applyFill="1" applyBorder="1" applyAlignment="1" applyProtection="1">
      <alignment horizontal="center" vertical="center" wrapText="1"/>
      <protection hidden="1"/>
    </xf>
    <xf numFmtId="0" fontId="30" fillId="4" borderId="62" xfId="3" applyFont="1" applyFill="1" applyBorder="1" applyAlignment="1" applyProtection="1">
      <alignment horizontal="center" vertical="center" wrapText="1"/>
      <protection hidden="1"/>
    </xf>
    <xf numFmtId="0" fontId="30" fillId="4" borderId="22" xfId="3" applyFont="1" applyFill="1" applyBorder="1" applyAlignment="1" applyProtection="1">
      <alignment horizontal="center" vertical="center" wrapText="1"/>
      <protection hidden="1"/>
    </xf>
    <xf numFmtId="0" fontId="30" fillId="4" borderId="54" xfId="3" applyFont="1" applyFill="1" applyBorder="1" applyAlignment="1" applyProtection="1">
      <alignment horizontal="center" vertical="center" wrapText="1"/>
      <protection hidden="1"/>
    </xf>
    <xf numFmtId="0" fontId="30" fillId="4" borderId="59" xfId="3" applyFont="1" applyFill="1" applyBorder="1" applyAlignment="1" applyProtection="1">
      <alignment horizontal="center" vertical="center" wrapText="1"/>
      <protection hidden="1"/>
    </xf>
    <xf numFmtId="0" fontId="30" fillId="4" borderId="9" xfId="3" applyFont="1" applyFill="1" applyBorder="1" applyAlignment="1" applyProtection="1">
      <alignment horizontal="center" vertical="center" wrapText="1"/>
      <protection hidden="1"/>
    </xf>
    <xf numFmtId="0" fontId="30" fillId="4" borderId="53" xfId="3" applyFont="1" applyFill="1" applyBorder="1" applyAlignment="1" applyProtection="1">
      <alignment horizontal="center" vertical="center" wrapText="1"/>
      <protection hidden="1"/>
    </xf>
    <xf numFmtId="0" fontId="30" fillId="4" borderId="58" xfId="3" applyFont="1" applyFill="1" applyBorder="1" applyAlignment="1" applyProtection="1">
      <alignment horizontal="center" vertical="center" wrapText="1"/>
      <protection hidden="1"/>
    </xf>
    <xf numFmtId="0" fontId="30" fillId="4" borderId="45" xfId="3" applyFont="1" applyFill="1" applyBorder="1" applyAlignment="1" applyProtection="1">
      <alignment horizontal="center" vertical="center" wrapText="1"/>
      <protection hidden="1"/>
    </xf>
    <xf numFmtId="0" fontId="11" fillId="4" borderId="24" xfId="9" applyFont="1" applyFill="1" applyBorder="1" applyAlignment="1" applyProtection="1">
      <alignment horizontal="center" vertical="center"/>
      <protection hidden="1"/>
    </xf>
    <xf numFmtId="0" fontId="50" fillId="4" borderId="23" xfId="9" applyFont="1" applyFill="1" applyBorder="1" applyAlignment="1" applyProtection="1">
      <alignment horizontal="center" vertical="center"/>
      <protection hidden="1"/>
    </xf>
    <xf numFmtId="0" fontId="50" fillId="4" borderId="24" xfId="9" applyFont="1" applyFill="1" applyBorder="1" applyAlignment="1" applyProtection="1">
      <alignment horizontal="center" vertical="center"/>
      <protection hidden="1"/>
    </xf>
    <xf numFmtId="0" fontId="50" fillId="4" borderId="27" xfId="9" applyFont="1" applyFill="1" applyBorder="1" applyAlignment="1" applyProtection="1">
      <alignment horizontal="center" vertical="center"/>
      <protection hidden="1"/>
    </xf>
    <xf numFmtId="0" fontId="9" fillId="6" borderId="25" xfId="0" applyFont="1" applyFill="1" applyBorder="1" applyAlignment="1" applyProtection="1">
      <alignment horizontal="center" vertical="center" wrapText="1"/>
      <protection hidden="1"/>
    </xf>
    <xf numFmtId="0" fontId="9" fillId="6" borderId="26" xfId="0" applyFont="1" applyFill="1" applyBorder="1" applyAlignment="1" applyProtection="1">
      <alignment horizontal="center" vertical="center" wrapText="1"/>
      <protection hidden="1"/>
    </xf>
    <xf numFmtId="0" fontId="9" fillId="4" borderId="25" xfId="0" applyFont="1" applyFill="1" applyBorder="1" applyAlignment="1" applyProtection="1">
      <alignment horizontal="center" vertical="center" wrapText="1"/>
      <protection hidden="1"/>
    </xf>
    <xf numFmtId="0" fontId="9" fillId="4" borderId="26" xfId="0" applyFont="1" applyFill="1" applyBorder="1" applyAlignment="1" applyProtection="1">
      <alignment horizontal="center" vertical="center" wrapText="1"/>
      <protection hidden="1"/>
    </xf>
    <xf numFmtId="0" fontId="11" fillId="0" borderId="22" xfId="9" applyFont="1" applyBorder="1" applyAlignment="1" applyProtection="1">
      <alignment horizontal="center" vertical="center"/>
      <protection hidden="1"/>
    </xf>
    <xf numFmtId="0" fontId="11" fillId="0" borderId="0" xfId="9" applyFont="1" applyAlignment="1" applyProtection="1">
      <alignment horizontal="center" vertical="center"/>
      <protection hidden="1"/>
    </xf>
    <xf numFmtId="0" fontId="11" fillId="6" borderId="23" xfId="9" applyFont="1" applyFill="1" applyBorder="1" applyAlignment="1" applyProtection="1">
      <alignment horizontal="center" vertical="center"/>
      <protection hidden="1"/>
    </xf>
    <xf numFmtId="0" fontId="11" fillId="6" borderId="24" xfId="9" applyFont="1" applyFill="1" applyBorder="1" applyAlignment="1" applyProtection="1">
      <alignment horizontal="center" vertical="center"/>
      <protection hidden="1"/>
    </xf>
    <xf numFmtId="0" fontId="11" fillId="6" borderId="27" xfId="9" applyFont="1" applyFill="1" applyBorder="1" applyAlignment="1" applyProtection="1">
      <alignment horizontal="center" vertical="center"/>
      <protection hidden="1"/>
    </xf>
    <xf numFmtId="0" fontId="9" fillId="6" borderId="23" xfId="0" applyFont="1" applyFill="1" applyBorder="1" applyAlignment="1" applyProtection="1">
      <alignment horizontal="center" vertical="center" wrapText="1"/>
      <protection hidden="1"/>
    </xf>
    <xf numFmtId="0" fontId="9" fillId="6" borderId="24" xfId="0" applyFont="1" applyFill="1" applyBorder="1" applyAlignment="1" applyProtection="1">
      <alignment horizontal="center" vertical="center" wrapText="1"/>
      <protection hidden="1"/>
    </xf>
    <xf numFmtId="0" fontId="9" fillId="6" borderId="27" xfId="0" applyFont="1" applyFill="1" applyBorder="1" applyAlignment="1" applyProtection="1">
      <alignment horizontal="center" vertical="center" wrapText="1"/>
      <protection hidden="1"/>
    </xf>
    <xf numFmtId="0" fontId="2" fillId="4" borderId="18" xfId="0" applyFont="1" applyFill="1" applyBorder="1" applyAlignment="1" applyProtection="1">
      <alignment horizontal="center" vertical="center"/>
      <protection hidden="1"/>
    </xf>
    <xf numFmtId="0" fontId="49" fillId="0" borderId="0" xfId="3" applyFont="1" applyFill="1" applyAlignment="1" applyProtection="1">
      <alignment horizontal="center" vertical="center" wrapText="1"/>
      <protection hidden="1"/>
    </xf>
    <xf numFmtId="0" fontId="45" fillId="4" borderId="22" xfId="3" applyFont="1" applyFill="1" applyBorder="1" applyAlignment="1" applyProtection="1">
      <alignment horizontal="left" vertical="center" wrapText="1"/>
      <protection hidden="1"/>
    </xf>
    <xf numFmtId="0" fontId="11" fillId="5" borderId="23" xfId="9" applyFont="1" applyFill="1" applyBorder="1" applyAlignment="1" applyProtection="1">
      <alignment horizontal="center" vertical="center"/>
      <protection hidden="1"/>
    </xf>
    <xf numFmtId="0" fontId="11" fillId="5" borderId="24" xfId="9" applyFont="1" applyFill="1" applyBorder="1" applyAlignment="1" applyProtection="1">
      <alignment horizontal="center" vertical="center"/>
      <protection hidden="1"/>
    </xf>
    <xf numFmtId="0" fontId="18" fillId="4" borderId="25" xfId="5" applyFont="1" applyFill="1" applyBorder="1" applyAlignment="1" applyProtection="1">
      <alignment horizontal="center" vertical="center" wrapText="1"/>
      <protection hidden="1"/>
    </xf>
    <xf numFmtId="0" fontId="18" fillId="4" borderId="26" xfId="5" applyFont="1" applyFill="1" applyBorder="1" applyAlignment="1" applyProtection="1">
      <alignment horizontal="center" vertical="center" wrapText="1"/>
      <protection hidden="1"/>
    </xf>
    <xf numFmtId="0" fontId="18" fillId="5" borderId="23" xfId="5" applyFont="1" applyFill="1" applyBorder="1" applyAlignment="1" applyProtection="1">
      <alignment horizontal="center" vertical="center" wrapText="1"/>
      <protection hidden="1"/>
    </xf>
    <xf numFmtId="0" fontId="18" fillId="5" borderId="24" xfId="5" applyFont="1" applyFill="1" applyBorder="1" applyAlignment="1" applyProtection="1">
      <alignment horizontal="center" vertical="center" wrapText="1"/>
      <protection hidden="1"/>
    </xf>
    <xf numFmtId="0" fontId="18" fillId="5" borderId="27" xfId="5" applyFont="1" applyFill="1" applyBorder="1" applyAlignment="1" applyProtection="1">
      <alignment horizontal="center" vertical="center" wrapText="1"/>
      <protection hidden="1"/>
    </xf>
    <xf numFmtId="0" fontId="18" fillId="5" borderId="25" xfId="5" applyFont="1" applyFill="1" applyBorder="1" applyAlignment="1" applyProtection="1">
      <alignment horizontal="center" vertical="center" wrapText="1"/>
      <protection hidden="1"/>
    </xf>
    <xf numFmtId="0" fontId="18" fillId="5" borderId="26" xfId="5" applyFont="1" applyFill="1" applyBorder="1" applyAlignment="1" applyProtection="1">
      <alignment horizontal="center" vertical="center" wrapText="1"/>
      <protection hidden="1"/>
    </xf>
    <xf numFmtId="0" fontId="11" fillId="0" borderId="0" xfId="9" applyFont="1" applyBorder="1" applyAlignment="1" applyProtection="1">
      <alignment horizontal="center" vertical="center"/>
      <protection hidden="1"/>
    </xf>
    <xf numFmtId="0" fontId="18" fillId="4" borderId="49" xfId="5" applyFont="1" applyFill="1" applyBorder="1" applyAlignment="1" applyProtection="1">
      <alignment horizontal="center" vertical="center" wrapText="1"/>
      <protection hidden="1"/>
    </xf>
    <xf numFmtId="0" fontId="11" fillId="4" borderId="23" xfId="9" applyFont="1" applyFill="1" applyBorder="1" applyAlignment="1" applyProtection="1">
      <alignment horizontal="center" vertical="center"/>
      <protection hidden="1"/>
    </xf>
    <xf numFmtId="0" fontId="11" fillId="4" borderId="27" xfId="9" applyFont="1" applyFill="1" applyBorder="1" applyAlignment="1" applyProtection="1">
      <alignment horizontal="center" vertical="center"/>
      <protection hidden="1"/>
    </xf>
    <xf numFmtId="0" fontId="18" fillId="4" borderId="23" xfId="0" applyFont="1" applyFill="1" applyBorder="1" applyAlignment="1" applyProtection="1">
      <alignment horizontal="center"/>
      <protection hidden="1"/>
    </xf>
    <xf numFmtId="0" fontId="18" fillId="4" borderId="24" xfId="0" applyFont="1" applyFill="1" applyBorder="1" applyAlignment="1" applyProtection="1">
      <alignment horizontal="center"/>
      <protection hidden="1"/>
    </xf>
    <xf numFmtId="0" fontId="18" fillId="4" borderId="27" xfId="0" applyFont="1" applyFill="1" applyBorder="1" applyAlignment="1" applyProtection="1">
      <alignment horizontal="center"/>
      <protection hidden="1"/>
    </xf>
    <xf numFmtId="0" fontId="18" fillId="4" borderId="18" xfId="5" applyFont="1" applyFill="1" applyBorder="1" applyAlignment="1" applyProtection="1">
      <alignment horizontal="center" vertical="center" wrapText="1"/>
      <protection hidden="1"/>
    </xf>
    <xf numFmtId="0" fontId="18" fillId="5" borderId="52" xfId="5" applyFont="1" applyFill="1" applyBorder="1" applyAlignment="1" applyProtection="1">
      <alignment horizontal="center" vertical="center" wrapText="1"/>
      <protection hidden="1"/>
    </xf>
    <xf numFmtId="0" fontId="18" fillId="5" borderId="50" xfId="5" applyFont="1" applyFill="1" applyBorder="1" applyAlignment="1" applyProtection="1">
      <alignment horizontal="center" vertical="center" wrapText="1"/>
      <protection hidden="1"/>
    </xf>
    <xf numFmtId="0" fontId="18" fillId="5" borderId="51" xfId="5" applyFont="1" applyFill="1" applyBorder="1" applyAlignment="1" applyProtection="1">
      <alignment horizontal="center" vertical="center" wrapText="1"/>
      <protection hidden="1"/>
    </xf>
    <xf numFmtId="0" fontId="18" fillId="5" borderId="53" xfId="5" applyFont="1" applyFill="1" applyBorder="1" applyAlignment="1" applyProtection="1">
      <alignment horizontal="center" vertical="center" wrapText="1"/>
      <protection hidden="1"/>
    </xf>
    <xf numFmtId="0" fontId="18" fillId="5" borderId="22" xfId="5" applyFont="1" applyFill="1" applyBorder="1" applyAlignment="1" applyProtection="1">
      <alignment horizontal="center" vertical="center" wrapText="1"/>
      <protection hidden="1"/>
    </xf>
    <xf numFmtId="0" fontId="18" fillId="5" borderId="54" xfId="5" applyFont="1" applyFill="1" applyBorder="1" applyAlignment="1" applyProtection="1">
      <alignment horizontal="center" vertical="center" wrapText="1"/>
      <protection hidden="1"/>
    </xf>
    <xf numFmtId="0" fontId="14" fillId="4" borderId="22" xfId="9" applyFont="1" applyFill="1" applyBorder="1" applyAlignment="1" applyProtection="1">
      <alignment horizontal="left" vertical="center" wrapText="1"/>
      <protection hidden="1"/>
    </xf>
    <xf numFmtId="0" fontId="14" fillId="4" borderId="22" xfId="9" applyFont="1" applyFill="1" applyBorder="1" applyAlignment="1" applyProtection="1">
      <alignment horizontal="left" vertical="center"/>
      <protection hidden="1"/>
    </xf>
    <xf numFmtId="0" fontId="18" fillId="4" borderId="52" xfId="5" applyFont="1" applyFill="1" applyBorder="1" applyAlignment="1" applyProtection="1">
      <alignment horizontal="center" vertical="center" wrapText="1"/>
      <protection hidden="1"/>
    </xf>
    <xf numFmtId="0" fontId="18" fillId="4" borderId="50" xfId="5" applyFont="1" applyFill="1" applyBorder="1" applyAlignment="1" applyProtection="1">
      <alignment horizontal="center" vertical="center" wrapText="1"/>
      <protection hidden="1"/>
    </xf>
    <xf numFmtId="0" fontId="18" fillId="4" borderId="51" xfId="5" applyFont="1" applyFill="1" applyBorder="1" applyAlignment="1" applyProtection="1">
      <alignment horizontal="center" vertical="center" wrapText="1"/>
      <protection hidden="1"/>
    </xf>
    <xf numFmtId="0" fontId="18" fillId="4" borderId="57" xfId="5" applyFont="1" applyFill="1" applyBorder="1" applyAlignment="1" applyProtection="1">
      <alignment horizontal="center" vertical="center" wrapText="1"/>
      <protection hidden="1"/>
    </xf>
    <xf numFmtId="0" fontId="18" fillId="4" borderId="0" xfId="5" applyFont="1" applyFill="1" applyBorder="1" applyAlignment="1" applyProtection="1">
      <alignment horizontal="center" vertical="center" wrapText="1"/>
      <protection hidden="1"/>
    </xf>
    <xf numFmtId="0" fontId="18" fillId="4" borderId="61" xfId="5" applyFont="1" applyFill="1" applyBorder="1" applyAlignment="1" applyProtection="1">
      <alignment horizontal="center" vertical="center" wrapText="1"/>
      <protection hidden="1"/>
    </xf>
    <xf numFmtId="0" fontId="9" fillId="5" borderId="23" xfId="0" applyFont="1" applyFill="1" applyBorder="1" applyAlignment="1" applyProtection="1">
      <alignment horizontal="center" vertical="center" wrapText="1"/>
      <protection hidden="1"/>
    </xf>
    <xf numFmtId="0" fontId="9" fillId="5" borderId="24" xfId="0" applyFont="1" applyFill="1" applyBorder="1" applyAlignment="1" applyProtection="1">
      <alignment horizontal="center" vertical="center" wrapText="1"/>
      <protection hidden="1"/>
    </xf>
    <xf numFmtId="0" fontId="9" fillId="5" borderId="27" xfId="0" applyFont="1" applyFill="1" applyBorder="1" applyAlignment="1" applyProtection="1">
      <alignment horizontal="center" vertical="center" wrapText="1"/>
      <protection hidden="1"/>
    </xf>
    <xf numFmtId="0" fontId="9" fillId="5" borderId="25" xfId="0" applyFont="1" applyFill="1" applyBorder="1" applyAlignment="1" applyProtection="1">
      <alignment horizontal="center" vertical="center" wrapText="1"/>
      <protection hidden="1"/>
    </xf>
    <xf numFmtId="0" fontId="9" fillId="5" borderId="26" xfId="0" applyFont="1" applyFill="1" applyBorder="1" applyAlignment="1" applyProtection="1">
      <alignment horizontal="center" vertical="center" wrapText="1"/>
      <protection hidden="1"/>
    </xf>
    <xf numFmtId="0" fontId="11" fillId="5" borderId="27" xfId="9" applyFont="1" applyFill="1" applyBorder="1" applyAlignment="1" applyProtection="1">
      <alignment horizontal="center" vertical="center"/>
      <protection hidden="1"/>
    </xf>
    <xf numFmtId="0" fontId="37" fillId="4" borderId="23" xfId="0" applyFont="1" applyFill="1" applyBorder="1" applyAlignment="1" applyProtection="1">
      <alignment horizontal="center" vertical="center" wrapText="1"/>
      <protection hidden="1"/>
    </xf>
    <xf numFmtId="0" fontId="37" fillId="4" borderId="24" xfId="0" applyFont="1" applyFill="1" applyBorder="1" applyAlignment="1" applyProtection="1">
      <alignment horizontal="center" vertical="center" wrapText="1"/>
      <protection hidden="1"/>
    </xf>
    <xf numFmtId="0" fontId="37" fillId="4" borderId="27" xfId="0" applyFont="1" applyFill="1" applyBorder="1" applyAlignment="1" applyProtection="1">
      <alignment horizontal="center" vertical="center" wrapText="1"/>
      <protection hidden="1"/>
    </xf>
    <xf numFmtId="0" fontId="9" fillId="4" borderId="23" xfId="0" applyFont="1" applyFill="1" applyBorder="1" applyAlignment="1" applyProtection="1">
      <alignment horizontal="center" vertical="center" wrapText="1"/>
      <protection hidden="1"/>
    </xf>
    <xf numFmtId="0" fontId="9" fillId="4" borderId="24" xfId="0" applyFont="1" applyFill="1" applyBorder="1" applyAlignment="1" applyProtection="1">
      <alignment horizontal="center" vertical="center" wrapText="1"/>
      <protection hidden="1"/>
    </xf>
    <xf numFmtId="0" fontId="9" fillId="4" borderId="27" xfId="0" applyFont="1" applyFill="1" applyBorder="1" applyAlignment="1" applyProtection="1">
      <alignment horizontal="center" vertical="center" wrapText="1"/>
      <protection hidden="1"/>
    </xf>
    <xf numFmtId="0" fontId="4" fillId="4" borderId="18" xfId="0" applyFont="1" applyFill="1" applyBorder="1" applyAlignment="1" applyProtection="1">
      <alignment horizontal="center" vertical="center" wrapText="1"/>
      <protection hidden="1"/>
    </xf>
    <xf numFmtId="0" fontId="3" fillId="2" borderId="18" xfId="0" applyFont="1" applyFill="1" applyBorder="1" applyAlignment="1" applyProtection="1">
      <alignment horizontal="center" vertical="center" wrapText="1"/>
      <protection hidden="1"/>
    </xf>
    <xf numFmtId="0" fontId="37" fillId="2" borderId="0" xfId="0" applyFont="1" applyFill="1" applyBorder="1" applyAlignment="1" applyProtection="1">
      <alignment horizontal="center" vertical="center" wrapText="1"/>
      <protection hidden="1"/>
    </xf>
    <xf numFmtId="0" fontId="4" fillId="4" borderId="18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25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26" xfId="0" applyNumberFormat="1" applyFont="1" applyFill="1" applyBorder="1" applyAlignment="1" applyProtection="1">
      <alignment horizontal="center" vertical="center" wrapText="1"/>
      <protection hidden="1"/>
    </xf>
  </cellXfs>
  <cellStyles count="20">
    <cellStyle name="Excel Built-in Normal" xfId="3"/>
    <cellStyle name="Excel Built-in Normal 2" xfId="16"/>
    <cellStyle name="Hipervínculo" xfId="10" builtinId="8"/>
    <cellStyle name="Millares" xfId="1" builtinId="3"/>
    <cellStyle name="Millares 2" xfId="6"/>
    <cellStyle name="Millares 3" xfId="12"/>
    <cellStyle name="Millares 3 2" xfId="17"/>
    <cellStyle name="Millares 4" xfId="14"/>
    <cellStyle name="Moneda 100" xfId="18"/>
    <cellStyle name="Moneda 2" xfId="8"/>
    <cellStyle name="Moneda 2 2" xfId="11"/>
    <cellStyle name="Moneda 2 3" xfId="13"/>
    <cellStyle name="Moneda 3" xfId="19"/>
    <cellStyle name="Normal" xfId="0" builtinId="0"/>
    <cellStyle name="Normal 19" xfId="5"/>
    <cellStyle name="Normal 2" xfId="4"/>
    <cellStyle name="Normal 20" xfId="7"/>
    <cellStyle name="Normal 3" xfId="9"/>
    <cellStyle name="Normal 6 2" xfId="15"/>
    <cellStyle name="Porcentaje" xfId="2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FF7DCEF7"/>
      <color rgb="FFFDB9BB"/>
      <color rgb="FFC5D3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774122</xdr:colOff>
      <xdr:row>244</xdr:row>
      <xdr:rowOff>18212</xdr:rowOff>
    </xdr:from>
    <xdr:to>
      <xdr:col>4</xdr:col>
      <xdr:colOff>1333500</xdr:colOff>
      <xdr:row>251</xdr:row>
      <xdr:rowOff>31750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193222" y="41090012"/>
          <a:ext cx="4055053" cy="13470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100" b="1"/>
            <a:t>ELABORADO</a:t>
          </a:r>
          <a:r>
            <a:rPr lang="es-ES" sz="1100" b="1" baseline="0"/>
            <a:t> POR:</a:t>
          </a:r>
          <a:endParaRPr lang="es-ES" sz="1100" b="1"/>
        </a:p>
        <a:p>
          <a:pPr algn="ctr"/>
          <a:endParaRPr lang="es-ES" sz="1100"/>
        </a:p>
        <a:p>
          <a:pPr algn="ctr"/>
          <a:endParaRPr lang="es-ES" sz="1100"/>
        </a:p>
        <a:p>
          <a:pPr algn="ctr"/>
          <a:r>
            <a:rPr lang="es-ES" sz="1100"/>
            <a:t>________________________________</a:t>
          </a:r>
        </a:p>
        <a:p>
          <a:pPr algn="l"/>
          <a:r>
            <a:rPr lang="es-ES" sz="1100" b="1"/>
            <a:t>NOMBRE:</a:t>
          </a:r>
        </a:p>
        <a:p>
          <a:pPr algn="l"/>
          <a:r>
            <a:rPr lang="es-ES" sz="1100" b="1"/>
            <a:t>CARGO</a:t>
          </a:r>
          <a:r>
            <a:rPr lang="es-ES" sz="1100" b="1" baseline="0"/>
            <a:t>: </a:t>
          </a:r>
          <a:endParaRPr lang="es-ES" sz="1100" b="1"/>
        </a:p>
      </xdr:txBody>
    </xdr:sp>
    <xdr:clientData/>
  </xdr:twoCellAnchor>
  <xdr:twoCellAnchor>
    <xdr:from>
      <xdr:col>5</xdr:col>
      <xdr:colOff>830233</xdr:colOff>
      <xdr:row>244</xdr:row>
      <xdr:rowOff>31225</xdr:rowOff>
    </xdr:from>
    <xdr:to>
      <xdr:col>10</xdr:col>
      <xdr:colOff>349249</xdr:colOff>
      <xdr:row>251</xdr:row>
      <xdr:rowOff>18737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335683" y="41103025"/>
          <a:ext cx="4033866" cy="13210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100" b="1" baseline="0"/>
            <a:t>ELABORADO POR:</a:t>
          </a:r>
          <a:endParaRPr lang="es-ES" sz="1100" b="1"/>
        </a:p>
        <a:p>
          <a:pPr algn="ctr"/>
          <a:endParaRPr lang="es-ES" sz="1100"/>
        </a:p>
        <a:p>
          <a:pPr algn="ctr"/>
          <a:endParaRPr lang="es-ES" sz="1100"/>
        </a:p>
        <a:p>
          <a:pPr algn="ctr"/>
          <a:r>
            <a:rPr lang="es-ES" sz="1100"/>
            <a:t>_______________________________</a:t>
          </a: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NOMBRE:</a:t>
          </a:r>
          <a:endParaRPr lang="es-EC">
            <a:effectLst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endParaRPr lang="es-EC">
            <a:effectLst/>
          </a:endParaRPr>
        </a:p>
        <a:p>
          <a:pPr algn="ctr"/>
          <a:endParaRPr lang="es-ES" sz="1100" b="1"/>
        </a:p>
      </xdr:txBody>
    </xdr:sp>
    <xdr:clientData/>
  </xdr:twoCellAnchor>
  <xdr:twoCellAnchor editAs="oneCell">
    <xdr:from>
      <xdr:col>2</xdr:col>
      <xdr:colOff>9527</xdr:colOff>
      <xdr:row>1</xdr:row>
      <xdr:rowOff>141940</xdr:rowOff>
    </xdr:from>
    <xdr:to>
      <xdr:col>2</xdr:col>
      <xdr:colOff>1641244</xdr:colOff>
      <xdr:row>4</xdr:row>
      <xdr:rowOff>129422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7" y="341965"/>
          <a:ext cx="1631717" cy="720907"/>
        </a:xfrm>
        <a:prstGeom prst="rect">
          <a:avLst/>
        </a:prstGeom>
      </xdr:spPr>
    </xdr:pic>
    <xdr:clientData/>
  </xdr:twoCellAnchor>
  <xdr:twoCellAnchor editAs="oneCell">
    <xdr:from>
      <xdr:col>8</xdr:col>
      <xdr:colOff>650875</xdr:colOff>
      <xdr:row>1</xdr:row>
      <xdr:rowOff>141940</xdr:rowOff>
    </xdr:from>
    <xdr:to>
      <xdr:col>12</xdr:col>
      <xdr:colOff>170390</xdr:colOff>
      <xdr:row>4</xdr:row>
      <xdr:rowOff>129422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3850" y="341965"/>
          <a:ext cx="2405590" cy="720907"/>
        </a:xfrm>
        <a:prstGeom prst="rect">
          <a:avLst/>
        </a:prstGeom>
      </xdr:spPr>
    </xdr:pic>
    <xdr:clientData/>
  </xdr:twoCellAnchor>
  <xdr:twoCellAnchor>
    <xdr:from>
      <xdr:col>3</xdr:col>
      <xdr:colOff>1238249</xdr:colOff>
      <xdr:row>254</xdr:row>
      <xdr:rowOff>122464</xdr:rowOff>
    </xdr:from>
    <xdr:to>
      <xdr:col>6</xdr:col>
      <xdr:colOff>730052</xdr:colOff>
      <xdr:row>261</xdr:row>
      <xdr:rowOff>109976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438524" y="43099264"/>
          <a:ext cx="4330503" cy="13210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100" b="1" baseline="0"/>
            <a:t>APROBADO POR:</a:t>
          </a:r>
          <a:endParaRPr lang="es-ES" sz="1100" b="1"/>
        </a:p>
        <a:p>
          <a:pPr algn="ctr"/>
          <a:endParaRPr lang="es-ES" sz="1100"/>
        </a:p>
        <a:p>
          <a:pPr algn="ctr"/>
          <a:endParaRPr lang="es-ES" sz="1100"/>
        </a:p>
        <a:p>
          <a:pPr algn="ctr"/>
          <a:r>
            <a:rPr lang="es-ES" sz="1100"/>
            <a:t>_______________________________</a:t>
          </a: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NOMBRE:</a:t>
          </a:r>
          <a:endParaRPr lang="es-EC">
            <a:effectLst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endParaRPr lang="es-EC">
            <a:effectLst/>
          </a:endParaRPr>
        </a:p>
        <a:p>
          <a:pPr algn="ctr"/>
          <a:endParaRPr lang="es-E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0</xdr:row>
      <xdr:rowOff>69005</xdr:rowOff>
    </xdr:from>
    <xdr:to>
      <xdr:col>3</xdr:col>
      <xdr:colOff>19050</xdr:colOff>
      <xdr:row>1</xdr:row>
      <xdr:rowOff>238938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6" y="69005"/>
          <a:ext cx="1657349" cy="646183"/>
        </a:xfrm>
        <a:prstGeom prst="rect">
          <a:avLst/>
        </a:prstGeom>
      </xdr:spPr>
    </xdr:pic>
    <xdr:clientData/>
  </xdr:twoCellAnchor>
  <xdr:twoCellAnchor editAs="oneCell">
    <xdr:from>
      <xdr:col>37</xdr:col>
      <xdr:colOff>885825</xdr:colOff>
      <xdr:row>0</xdr:row>
      <xdr:rowOff>28575</xdr:rowOff>
    </xdr:from>
    <xdr:to>
      <xdr:col>37</xdr:col>
      <xdr:colOff>3309407</xdr:colOff>
      <xdr:row>1</xdr:row>
      <xdr:rowOff>279367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75925" y="28575"/>
          <a:ext cx="2423582" cy="7270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98424</xdr:rowOff>
    </xdr:from>
    <xdr:to>
      <xdr:col>1</xdr:col>
      <xdr:colOff>1088674</xdr:colOff>
      <xdr:row>1</xdr:row>
      <xdr:rowOff>278591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98424"/>
          <a:ext cx="1385007" cy="54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116392</xdr:colOff>
      <xdr:row>0</xdr:row>
      <xdr:rowOff>86791</xdr:rowOff>
    </xdr:from>
    <xdr:to>
      <xdr:col>6</xdr:col>
      <xdr:colOff>1048640</xdr:colOff>
      <xdr:row>1</xdr:row>
      <xdr:rowOff>266958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87392" y="86791"/>
          <a:ext cx="1800081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68882</xdr:colOff>
      <xdr:row>0</xdr:row>
      <xdr:rowOff>85254</xdr:rowOff>
    </xdr:from>
    <xdr:to>
      <xdr:col>2</xdr:col>
      <xdr:colOff>245374</xdr:colOff>
      <xdr:row>1</xdr:row>
      <xdr:rowOff>339231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294" y="85254"/>
          <a:ext cx="1666874" cy="646183"/>
        </a:xfrm>
        <a:prstGeom prst="rect">
          <a:avLst/>
        </a:prstGeom>
      </xdr:spPr>
    </xdr:pic>
    <xdr:clientData/>
  </xdr:twoCellAnchor>
  <xdr:twoCellAnchor editAs="oneCell">
    <xdr:from>
      <xdr:col>18</xdr:col>
      <xdr:colOff>493066</xdr:colOff>
      <xdr:row>0</xdr:row>
      <xdr:rowOff>56030</xdr:rowOff>
    </xdr:from>
    <xdr:to>
      <xdr:col>18</xdr:col>
      <xdr:colOff>2916648</xdr:colOff>
      <xdr:row>1</xdr:row>
      <xdr:rowOff>390866</xdr:rowOff>
    </xdr:to>
    <xdr:pic>
      <xdr:nvPicPr>
        <xdr:cNvPr id="6" name="6 Imagen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3890" y="56030"/>
          <a:ext cx="2423582" cy="7270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44783</xdr:colOff>
      <xdr:row>0</xdr:row>
      <xdr:rowOff>0</xdr:rowOff>
    </xdr:from>
    <xdr:to>
      <xdr:col>2</xdr:col>
      <xdr:colOff>88485</xdr:colOff>
      <xdr:row>1</xdr:row>
      <xdr:rowOff>16786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950" y="0"/>
          <a:ext cx="1652368" cy="641203"/>
        </a:xfrm>
        <a:prstGeom prst="rect">
          <a:avLst/>
        </a:prstGeom>
      </xdr:spPr>
    </xdr:pic>
    <xdr:clientData/>
  </xdr:twoCellAnchor>
  <xdr:twoCellAnchor editAs="oneCell">
    <xdr:from>
      <xdr:col>30</xdr:col>
      <xdr:colOff>336180</xdr:colOff>
      <xdr:row>0</xdr:row>
      <xdr:rowOff>44824</xdr:rowOff>
    </xdr:from>
    <xdr:to>
      <xdr:col>30</xdr:col>
      <xdr:colOff>2759762</xdr:colOff>
      <xdr:row>1</xdr:row>
      <xdr:rowOff>142469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1205" y="44824"/>
          <a:ext cx="2423582" cy="7231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71456</xdr:colOff>
      <xdr:row>0</xdr:row>
      <xdr:rowOff>69005</xdr:rowOff>
    </xdr:from>
    <xdr:to>
      <xdr:col>2</xdr:col>
      <xdr:colOff>801704</xdr:colOff>
      <xdr:row>1</xdr:row>
      <xdr:rowOff>238938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56" y="69005"/>
          <a:ext cx="1658936" cy="646183"/>
        </a:xfrm>
        <a:prstGeom prst="rect">
          <a:avLst/>
        </a:prstGeom>
      </xdr:spPr>
    </xdr:pic>
    <xdr:clientData/>
  </xdr:twoCellAnchor>
  <xdr:oneCellAnchor>
    <xdr:from>
      <xdr:col>37</xdr:col>
      <xdr:colOff>1227744</xdr:colOff>
      <xdr:row>0</xdr:row>
      <xdr:rowOff>0</xdr:rowOff>
    </xdr:from>
    <xdr:ext cx="2423582" cy="727042"/>
    <xdr:pic>
      <xdr:nvPicPr>
        <xdr:cNvPr id="4" name="6 Imagen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77069" y="0"/>
          <a:ext cx="2423582" cy="727042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63486</xdr:colOff>
      <xdr:row>0</xdr:row>
      <xdr:rowOff>63500</xdr:rowOff>
    </xdr:from>
    <xdr:to>
      <xdr:col>1</xdr:col>
      <xdr:colOff>1719777</xdr:colOff>
      <xdr:row>1</xdr:row>
      <xdr:rowOff>233433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486" y="63500"/>
          <a:ext cx="1656291" cy="646183"/>
        </a:xfrm>
        <a:prstGeom prst="rect">
          <a:avLst/>
        </a:prstGeom>
      </xdr:spPr>
    </xdr:pic>
    <xdr:clientData/>
  </xdr:twoCellAnchor>
  <xdr:oneCellAnchor>
    <xdr:from>
      <xdr:col>6</xdr:col>
      <xdr:colOff>931415</xdr:colOff>
      <xdr:row>0</xdr:row>
      <xdr:rowOff>63498</xdr:rowOff>
    </xdr:from>
    <xdr:ext cx="2160098" cy="648000"/>
    <xdr:pic>
      <xdr:nvPicPr>
        <xdr:cNvPr id="3" name="6 Imagen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8082" y="63498"/>
          <a:ext cx="2160098" cy="6480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74175</xdr:colOff>
      <xdr:row>0</xdr:row>
      <xdr:rowOff>69005</xdr:rowOff>
    </xdr:from>
    <xdr:to>
      <xdr:col>1</xdr:col>
      <xdr:colOff>1730466</xdr:colOff>
      <xdr:row>1</xdr:row>
      <xdr:rowOff>238938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175" y="69005"/>
          <a:ext cx="1656291" cy="646183"/>
        </a:xfrm>
        <a:prstGeom prst="rect">
          <a:avLst/>
        </a:prstGeom>
      </xdr:spPr>
    </xdr:pic>
    <xdr:clientData/>
  </xdr:twoCellAnchor>
  <xdr:oneCellAnchor>
    <xdr:from>
      <xdr:col>19</xdr:col>
      <xdr:colOff>2106084</xdr:colOff>
      <xdr:row>0</xdr:row>
      <xdr:rowOff>66646</xdr:rowOff>
    </xdr:from>
    <xdr:ext cx="2160096" cy="648000"/>
    <xdr:pic>
      <xdr:nvPicPr>
        <xdr:cNvPr id="3" name="6 Imagen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2667" y="66646"/>
          <a:ext cx="2160096" cy="6480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482017</xdr:rowOff>
    </xdr:from>
    <xdr:to>
      <xdr:col>1</xdr:col>
      <xdr:colOff>985164</xdr:colOff>
      <xdr:row>1</xdr:row>
      <xdr:rowOff>393367</xdr:rowOff>
    </xdr:to>
    <xdr:pic>
      <xdr:nvPicPr>
        <xdr:cNvPr id="3" name="5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482017"/>
          <a:ext cx="1261388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962025</xdr:colOff>
      <xdr:row>0</xdr:row>
      <xdr:rowOff>471487</xdr:rowOff>
    </xdr:from>
    <xdr:to>
      <xdr:col>5</xdr:col>
      <xdr:colOff>1629534</xdr:colOff>
      <xdr:row>1</xdr:row>
      <xdr:rowOff>382837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0" y="471487"/>
          <a:ext cx="1715259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Z227"/>
  <sheetViews>
    <sheetView topLeftCell="AK1" zoomScale="110" zoomScaleNormal="110" workbookViewId="0">
      <selection activeCell="AR2" sqref="AR2"/>
    </sheetView>
  </sheetViews>
  <sheetFormatPr baseColWidth="10" defaultColWidth="11.42578125" defaultRowHeight="12.75" x14ac:dyDescent="0.25"/>
  <cols>
    <col min="1" max="2" width="70.28515625" style="5" customWidth="1"/>
    <col min="3" max="3" width="27.28515625" style="5" customWidth="1"/>
    <col min="4" max="4" width="22" style="5" bestFit="1" customWidth="1"/>
    <col min="5" max="5" width="26.85546875" style="9" customWidth="1"/>
    <col min="6" max="6" width="9.7109375" style="5" customWidth="1"/>
    <col min="7" max="7" width="26.5703125" style="5" bestFit="1" customWidth="1"/>
    <col min="8" max="8" width="12.140625" style="5" bestFit="1" customWidth="1"/>
    <col min="9" max="9" width="14.42578125" style="5" bestFit="1" customWidth="1"/>
    <col min="10" max="10" width="3" style="5" bestFit="1" customWidth="1"/>
    <col min="11" max="11" width="16.85546875" style="5" customWidth="1"/>
    <col min="12" max="12" width="46.28515625" style="5" bestFit="1" customWidth="1"/>
    <col min="13" max="13" width="4" style="5" bestFit="1" customWidth="1"/>
    <col min="14" max="14" width="67.140625" style="5" customWidth="1"/>
    <col min="15" max="15" width="19.42578125" style="5" bestFit="1" customWidth="1"/>
    <col min="16" max="16" width="40.7109375" style="5" customWidth="1"/>
    <col min="17" max="17" width="15.42578125" style="5" bestFit="1" customWidth="1"/>
    <col min="18" max="24" width="11.42578125" style="5"/>
    <col min="25" max="25" width="16.85546875" style="5" bestFit="1" customWidth="1"/>
    <col min="26" max="26" width="31.7109375" style="5" bestFit="1" customWidth="1"/>
    <col min="27" max="27" width="8.28515625" style="5" bestFit="1" customWidth="1"/>
    <col min="28" max="29" width="11.42578125" style="5"/>
    <col min="30" max="30" width="13.7109375" style="5" bestFit="1" customWidth="1"/>
    <col min="31" max="31" width="47.140625" style="5" bestFit="1" customWidth="1"/>
    <col min="32" max="32" width="30.140625" style="5" bestFit="1" customWidth="1"/>
    <col min="33" max="34" width="48.140625" style="5" bestFit="1" customWidth="1"/>
    <col min="35" max="35" width="27.42578125" style="5" bestFit="1" customWidth="1"/>
    <col min="36" max="36" width="17.28515625" style="5" bestFit="1" customWidth="1"/>
    <col min="37" max="37" width="31.85546875" style="5" bestFit="1" customWidth="1"/>
    <col min="38" max="38" width="13" style="5" bestFit="1" customWidth="1"/>
    <col min="39" max="39" width="16.85546875" style="5" bestFit="1" customWidth="1"/>
    <col min="40" max="40" width="24.42578125" style="5" bestFit="1" customWidth="1"/>
    <col min="41" max="41" width="17.85546875" style="5" bestFit="1" customWidth="1"/>
    <col min="42" max="42" width="11.42578125" style="5"/>
    <col min="43" max="43" width="22.140625" style="5" bestFit="1" customWidth="1"/>
    <col min="44" max="44" width="17.5703125" style="5" bestFit="1" customWidth="1"/>
    <col min="45" max="45" width="58.7109375" style="5" customWidth="1"/>
    <col min="46" max="46" width="20.85546875" style="5" bestFit="1" customWidth="1"/>
    <col min="47" max="47" width="12" style="5" bestFit="1" customWidth="1"/>
    <col min="48" max="48" width="11.42578125" style="5"/>
    <col min="49" max="49" width="26.7109375" style="5" bestFit="1" customWidth="1"/>
    <col min="50" max="50" width="17.85546875" style="5" bestFit="1" customWidth="1"/>
    <col min="51" max="51" width="16" style="5" bestFit="1" customWidth="1"/>
    <col min="52" max="52" width="14" style="5" bestFit="1" customWidth="1"/>
    <col min="53" max="16384" width="11.42578125" style="5"/>
  </cols>
  <sheetData>
    <row r="1" spans="1:52" s="4" customFormat="1" ht="12.75" customHeight="1" x14ac:dyDescent="0.25">
      <c r="A1" s="13" t="s">
        <v>170</v>
      </c>
      <c r="B1" s="13" t="s">
        <v>171</v>
      </c>
      <c r="C1" s="13" t="s">
        <v>26</v>
      </c>
      <c r="D1" s="13" t="s">
        <v>179</v>
      </c>
      <c r="E1" s="14" t="s">
        <v>139</v>
      </c>
      <c r="F1" s="13" t="s">
        <v>140</v>
      </c>
      <c r="G1" s="13" t="s">
        <v>217</v>
      </c>
      <c r="H1" s="13" t="s">
        <v>218</v>
      </c>
      <c r="I1" s="13"/>
      <c r="J1" s="13"/>
      <c r="K1" s="13"/>
      <c r="L1" s="13" t="s">
        <v>160</v>
      </c>
      <c r="M1" s="13"/>
      <c r="N1" s="13" t="s">
        <v>81</v>
      </c>
      <c r="O1" s="13" t="s">
        <v>176</v>
      </c>
      <c r="P1" s="13"/>
      <c r="Q1" s="13" t="s">
        <v>180</v>
      </c>
      <c r="R1" s="13"/>
      <c r="S1" s="13"/>
      <c r="T1" s="13"/>
      <c r="U1" s="13"/>
      <c r="V1" s="13"/>
      <c r="W1" s="13"/>
      <c r="X1" s="13" t="s">
        <v>185</v>
      </c>
      <c r="Y1" s="13" t="s">
        <v>209</v>
      </c>
      <c r="Z1" s="15" t="s">
        <v>19</v>
      </c>
      <c r="AA1" s="13" t="s">
        <v>226</v>
      </c>
      <c r="AB1" s="14" t="s">
        <v>227</v>
      </c>
      <c r="AC1" s="15" t="s">
        <v>274</v>
      </c>
      <c r="AD1" s="15" t="s">
        <v>267</v>
      </c>
      <c r="AE1" s="15" t="s">
        <v>231</v>
      </c>
      <c r="AF1" s="15" t="s">
        <v>268</v>
      </c>
      <c r="AG1" s="15" t="s">
        <v>269</v>
      </c>
      <c r="AH1" s="15" t="s">
        <v>270</v>
      </c>
      <c r="AI1" s="4" t="s">
        <v>534</v>
      </c>
      <c r="AJ1" s="4" t="s">
        <v>423</v>
      </c>
      <c r="AK1" s="4" t="s">
        <v>422</v>
      </c>
      <c r="AL1" s="40" t="s">
        <v>428</v>
      </c>
      <c r="AM1" s="4" t="s">
        <v>180</v>
      </c>
      <c r="AN1" s="4" t="s">
        <v>460</v>
      </c>
      <c r="AO1" s="4" t="s">
        <v>462</v>
      </c>
      <c r="AP1" s="4" t="s">
        <v>475</v>
      </c>
      <c r="AQ1" s="4" t="s">
        <v>490</v>
      </c>
      <c r="AR1" s="4" t="s">
        <v>500</v>
      </c>
      <c r="AS1" s="4" t="s">
        <v>535</v>
      </c>
      <c r="AT1" s="4" t="s">
        <v>554</v>
      </c>
      <c r="AU1" s="4" t="s">
        <v>605</v>
      </c>
      <c r="AV1" s="4" t="s">
        <v>538</v>
      </c>
      <c r="AW1" s="4" t="s">
        <v>609</v>
      </c>
      <c r="AX1" s="4" t="s">
        <v>615</v>
      </c>
      <c r="AY1" s="40" t="s">
        <v>517</v>
      </c>
      <c r="AZ1" s="4" t="s">
        <v>467</v>
      </c>
    </row>
    <row r="2" spans="1:52" ht="12.75" customHeight="1" x14ac:dyDescent="0.25">
      <c r="A2" s="12" t="s">
        <v>150</v>
      </c>
      <c r="B2" s="12" t="s">
        <v>161</v>
      </c>
      <c r="C2" s="12" t="s">
        <v>0</v>
      </c>
      <c r="D2" s="12" t="s">
        <v>157</v>
      </c>
      <c r="E2" s="10" t="s">
        <v>49</v>
      </c>
      <c r="F2" s="12">
        <v>580209</v>
      </c>
      <c r="G2" s="12" t="s">
        <v>58</v>
      </c>
      <c r="H2" s="12">
        <v>530819</v>
      </c>
      <c r="I2" s="12" t="s">
        <v>82</v>
      </c>
      <c r="J2" s="12">
        <v>51</v>
      </c>
      <c r="L2" s="12" t="s">
        <v>79</v>
      </c>
      <c r="M2" s="12" t="s">
        <v>62</v>
      </c>
      <c r="N2" s="12" t="s">
        <v>177</v>
      </c>
      <c r="O2" s="12" t="s">
        <v>219</v>
      </c>
      <c r="P2" s="12" t="s">
        <v>77</v>
      </c>
      <c r="Q2" s="12" t="s">
        <v>181</v>
      </c>
      <c r="R2" s="12" t="s">
        <v>152</v>
      </c>
      <c r="S2" s="12" t="s">
        <v>214</v>
      </c>
      <c r="T2" s="12" t="s">
        <v>344</v>
      </c>
      <c r="U2" s="12" t="s">
        <v>182</v>
      </c>
      <c r="V2" s="12"/>
      <c r="W2" s="12"/>
      <c r="X2" s="12" t="s">
        <v>186</v>
      </c>
      <c r="Y2" s="12" t="s">
        <v>343</v>
      </c>
      <c r="Z2" s="11" t="s">
        <v>275</v>
      </c>
      <c r="AA2" s="12" t="s">
        <v>235</v>
      </c>
      <c r="AB2" s="10" t="s">
        <v>241</v>
      </c>
      <c r="AC2" s="11" t="s">
        <v>243</v>
      </c>
      <c r="AD2" s="11" t="s">
        <v>231</v>
      </c>
      <c r="AE2" s="11" t="s">
        <v>1</v>
      </c>
      <c r="AF2" s="11" t="s">
        <v>272</v>
      </c>
      <c r="AG2" s="11" t="s">
        <v>1</v>
      </c>
      <c r="AH2" s="11" t="s">
        <v>1</v>
      </c>
      <c r="AI2" s="11" t="s">
        <v>80</v>
      </c>
      <c r="AJ2" s="5" t="s">
        <v>417</v>
      </c>
      <c r="AK2" s="39" t="s">
        <v>421</v>
      </c>
      <c r="AL2" s="5" t="s">
        <v>152</v>
      </c>
      <c r="AM2" s="5" t="s">
        <v>496</v>
      </c>
      <c r="AN2" s="5" t="s">
        <v>461</v>
      </c>
      <c r="AO2" s="5" t="s">
        <v>463</v>
      </c>
      <c r="AP2" s="5" t="s">
        <v>152</v>
      </c>
      <c r="AQ2" s="5" t="s">
        <v>494</v>
      </c>
      <c r="AR2" s="5" t="s">
        <v>569</v>
      </c>
      <c r="AS2" s="279" t="s">
        <v>142</v>
      </c>
      <c r="AT2" s="5" t="s">
        <v>539</v>
      </c>
      <c r="AU2" s="5" t="s">
        <v>546</v>
      </c>
      <c r="AV2" s="5" t="s">
        <v>543</v>
      </c>
      <c r="AW2" s="5" t="s">
        <v>574</v>
      </c>
      <c r="AX2" s="5" t="s">
        <v>614</v>
      </c>
      <c r="AY2" s="254" t="s">
        <v>585</v>
      </c>
      <c r="AZ2" s="5" t="s">
        <v>529</v>
      </c>
    </row>
    <row r="3" spans="1:52" x14ac:dyDescent="0.25">
      <c r="A3" s="12" t="s">
        <v>151</v>
      </c>
      <c r="B3" s="12" t="s">
        <v>162</v>
      </c>
      <c r="C3" s="12"/>
      <c r="D3" s="12" t="s">
        <v>156</v>
      </c>
      <c r="E3" s="10" t="s">
        <v>58</v>
      </c>
      <c r="F3" s="12">
        <v>530819</v>
      </c>
      <c r="G3" s="12" t="s">
        <v>350</v>
      </c>
      <c r="H3" s="12">
        <v>530101</v>
      </c>
      <c r="I3" s="12" t="s">
        <v>23</v>
      </c>
      <c r="J3" s="12">
        <v>53</v>
      </c>
      <c r="K3" s="12" t="s">
        <v>19</v>
      </c>
      <c r="L3" s="12" t="s">
        <v>72</v>
      </c>
      <c r="M3" s="12" t="s">
        <v>63</v>
      </c>
      <c r="N3" s="12" t="s">
        <v>164</v>
      </c>
      <c r="O3" s="12" t="s">
        <v>219</v>
      </c>
      <c r="P3" s="12" t="s">
        <v>78</v>
      </c>
      <c r="Q3" s="12" t="s">
        <v>342</v>
      </c>
      <c r="R3" s="12" t="s">
        <v>153</v>
      </c>
      <c r="S3" s="12" t="s">
        <v>178</v>
      </c>
      <c r="T3" s="12" t="s">
        <v>345</v>
      </c>
      <c r="U3" s="12" t="s">
        <v>183</v>
      </c>
      <c r="V3" s="12"/>
      <c r="W3" s="12"/>
      <c r="X3" s="12" t="s">
        <v>187</v>
      </c>
      <c r="Y3" s="12"/>
      <c r="Z3" s="11" t="s">
        <v>276</v>
      </c>
      <c r="AA3" s="12" t="s">
        <v>233</v>
      </c>
      <c r="AB3" s="10" t="s">
        <v>242</v>
      </c>
      <c r="AC3" s="11" t="s">
        <v>244</v>
      </c>
      <c r="AD3" s="11" t="s">
        <v>268</v>
      </c>
      <c r="AE3" s="11" t="s">
        <v>271</v>
      </c>
      <c r="AF3" s="11" t="s">
        <v>273</v>
      </c>
      <c r="AG3" s="11" t="s">
        <v>271</v>
      </c>
      <c r="AH3" s="11" t="s">
        <v>271</v>
      </c>
      <c r="AI3" s="11" t="s">
        <v>213</v>
      </c>
      <c r="AK3" s="39" t="s">
        <v>404</v>
      </c>
      <c r="AL3" s="5" t="s">
        <v>153</v>
      </c>
      <c r="AM3" s="5" t="s">
        <v>497</v>
      </c>
      <c r="AN3" s="5" t="s">
        <v>269</v>
      </c>
      <c r="AO3" s="5" t="s">
        <v>425</v>
      </c>
      <c r="AP3" s="5" t="s">
        <v>229</v>
      </c>
      <c r="AQ3" s="5" t="s">
        <v>491</v>
      </c>
      <c r="AR3" s="5" t="s">
        <v>496</v>
      </c>
      <c r="AS3" s="279" t="s">
        <v>48</v>
      </c>
      <c r="AT3" s="5" t="s">
        <v>540</v>
      </c>
      <c r="AU3" s="5" t="s">
        <v>547</v>
      </c>
      <c r="AV3" s="5" t="s">
        <v>544</v>
      </c>
      <c r="AW3" s="5" t="s">
        <v>606</v>
      </c>
      <c r="AX3" s="5" t="s">
        <v>616</v>
      </c>
      <c r="AY3" s="254" t="s">
        <v>521</v>
      </c>
      <c r="AZ3" s="5" t="s">
        <v>530</v>
      </c>
    </row>
    <row r="4" spans="1:52" x14ac:dyDescent="0.25">
      <c r="A4" s="12"/>
      <c r="B4" s="12"/>
      <c r="C4" s="12"/>
      <c r="D4" s="12" t="s">
        <v>158</v>
      </c>
      <c r="E4" s="10" t="s">
        <v>142</v>
      </c>
      <c r="F4" s="12">
        <v>530252</v>
      </c>
      <c r="G4" s="12" t="s">
        <v>351</v>
      </c>
      <c r="H4" s="12">
        <v>530102</v>
      </c>
      <c r="I4" s="12"/>
      <c r="J4" s="12">
        <v>57</v>
      </c>
      <c r="K4" s="12" t="s">
        <v>20</v>
      </c>
      <c r="L4" s="12" t="s">
        <v>165</v>
      </c>
      <c r="M4" s="12" t="s">
        <v>64</v>
      </c>
      <c r="N4" s="12" t="s">
        <v>173</v>
      </c>
      <c r="O4" s="12" t="s">
        <v>340</v>
      </c>
      <c r="P4" s="12"/>
      <c r="Q4" s="12"/>
      <c r="R4" s="12"/>
      <c r="S4" s="12"/>
      <c r="T4" s="12" t="s">
        <v>215</v>
      </c>
      <c r="U4" s="12" t="s">
        <v>184</v>
      </c>
      <c r="V4" s="12"/>
      <c r="W4" s="12"/>
      <c r="X4" s="12" t="s">
        <v>188</v>
      </c>
      <c r="Y4" s="12"/>
      <c r="Z4" s="11" t="s">
        <v>277</v>
      </c>
      <c r="AA4" s="11" t="s">
        <v>236</v>
      </c>
      <c r="AB4" s="10" t="s">
        <v>234</v>
      </c>
      <c r="AC4" s="11" t="s">
        <v>245</v>
      </c>
      <c r="AD4" s="11" t="s">
        <v>269</v>
      </c>
      <c r="AE4" s="11" t="s">
        <v>210</v>
      </c>
      <c r="AF4" s="11"/>
      <c r="AG4" s="11" t="s">
        <v>210</v>
      </c>
      <c r="AH4" s="11" t="s">
        <v>210</v>
      </c>
      <c r="AK4" s="39" t="s">
        <v>418</v>
      </c>
      <c r="AN4" s="5" t="s">
        <v>586</v>
      </c>
      <c r="AQ4" s="5" t="s">
        <v>492</v>
      </c>
      <c r="AR4" s="5" t="s">
        <v>501</v>
      </c>
      <c r="AS4" s="279" t="s">
        <v>57</v>
      </c>
      <c r="AT4" s="5" t="s">
        <v>581</v>
      </c>
      <c r="AU4" s="5" t="s">
        <v>548</v>
      </c>
      <c r="AV4" s="5" t="s">
        <v>545</v>
      </c>
      <c r="AW4" s="5" t="s">
        <v>607</v>
      </c>
      <c r="AX4" s="5" t="s">
        <v>617</v>
      </c>
      <c r="AY4" s="254" t="s">
        <v>520</v>
      </c>
    </row>
    <row r="5" spans="1:52" x14ac:dyDescent="0.25">
      <c r="A5" s="12"/>
      <c r="B5" s="12"/>
      <c r="C5" s="12"/>
      <c r="D5" s="12" t="s">
        <v>158</v>
      </c>
      <c r="E5" s="10" t="s">
        <v>95</v>
      </c>
      <c r="F5" s="12">
        <v>530102</v>
      </c>
      <c r="G5" s="12" t="s">
        <v>57</v>
      </c>
      <c r="H5" s="12">
        <v>530801</v>
      </c>
      <c r="I5" s="12" t="s">
        <v>24</v>
      </c>
      <c r="J5" s="12">
        <v>58</v>
      </c>
      <c r="K5" s="12" t="s">
        <v>21</v>
      </c>
      <c r="L5" s="12" t="s">
        <v>174</v>
      </c>
      <c r="M5" s="12" t="s">
        <v>65</v>
      </c>
      <c r="N5" s="12" t="s">
        <v>339</v>
      </c>
      <c r="O5" s="12" t="s">
        <v>340</v>
      </c>
      <c r="P5" s="12"/>
      <c r="Q5" s="12"/>
      <c r="R5" s="12"/>
      <c r="S5" s="12"/>
      <c r="T5" s="12" t="s">
        <v>216</v>
      </c>
      <c r="U5" s="12"/>
      <c r="V5" s="12"/>
      <c r="W5" s="12"/>
      <c r="X5" s="12" t="s">
        <v>190</v>
      </c>
      <c r="Y5" s="12"/>
      <c r="Z5" s="11" t="s">
        <v>278</v>
      </c>
      <c r="AA5" s="11" t="s">
        <v>237</v>
      </c>
      <c r="AB5" s="12"/>
      <c r="AC5" s="11" t="s">
        <v>246</v>
      </c>
      <c r="AD5" s="11" t="s">
        <v>270</v>
      </c>
      <c r="AE5" s="11" t="s">
        <v>232</v>
      </c>
      <c r="AG5" s="11" t="s">
        <v>232</v>
      </c>
      <c r="AH5" s="11" t="s">
        <v>232</v>
      </c>
      <c r="AK5" s="39" t="s">
        <v>403</v>
      </c>
      <c r="AQ5" s="5" t="s">
        <v>495</v>
      </c>
      <c r="AR5" s="5" t="s">
        <v>497</v>
      </c>
      <c r="AS5" s="279" t="s">
        <v>61</v>
      </c>
      <c r="AT5" s="5" t="s">
        <v>541</v>
      </c>
      <c r="AU5" s="5" t="s">
        <v>270</v>
      </c>
      <c r="AX5" s="5" t="s">
        <v>647</v>
      </c>
      <c r="AY5" s="254" t="s">
        <v>519</v>
      </c>
    </row>
    <row r="6" spans="1:52" x14ac:dyDescent="0.25">
      <c r="A6" s="12"/>
      <c r="B6" s="12"/>
      <c r="C6" s="12"/>
      <c r="D6" s="12" t="s">
        <v>156</v>
      </c>
      <c r="E6" s="10" t="s">
        <v>35</v>
      </c>
      <c r="F6" s="12">
        <v>530101</v>
      </c>
      <c r="G6" s="12" t="s">
        <v>130</v>
      </c>
      <c r="H6" s="12">
        <v>530823</v>
      </c>
      <c r="I6" s="12" t="s">
        <v>25</v>
      </c>
      <c r="J6" s="12">
        <v>84</v>
      </c>
      <c r="K6" s="12" t="s">
        <v>16</v>
      </c>
      <c r="L6" s="12" t="s">
        <v>175</v>
      </c>
      <c r="M6" s="12" t="s">
        <v>66</v>
      </c>
      <c r="N6" s="12" t="s">
        <v>167</v>
      </c>
      <c r="O6" s="12" t="s">
        <v>340</v>
      </c>
      <c r="P6" s="12"/>
      <c r="Q6" s="12"/>
      <c r="R6" s="12"/>
      <c r="S6" s="12"/>
      <c r="T6" s="12"/>
      <c r="U6" s="12"/>
      <c r="V6" s="12"/>
      <c r="W6" s="12"/>
      <c r="X6" s="12" t="s">
        <v>189</v>
      </c>
      <c r="Y6" s="12"/>
      <c r="Z6" s="11" t="s">
        <v>279</v>
      </c>
      <c r="AA6" s="11" t="s">
        <v>238</v>
      </c>
      <c r="AB6" s="12"/>
      <c r="AC6" s="11" t="s">
        <v>247</v>
      </c>
      <c r="AE6" s="11" t="s">
        <v>211</v>
      </c>
      <c r="AG6" s="11" t="s">
        <v>211</v>
      </c>
      <c r="AH6" s="11" t="s">
        <v>211</v>
      </c>
      <c r="AK6" s="39" t="s">
        <v>409</v>
      </c>
      <c r="AQ6" s="5" t="s">
        <v>493</v>
      </c>
      <c r="AS6" s="279" t="s">
        <v>137</v>
      </c>
      <c r="AT6" s="5" t="s">
        <v>542</v>
      </c>
      <c r="AX6" s="5" t="s">
        <v>646</v>
      </c>
      <c r="AY6" s="254" t="s">
        <v>518</v>
      </c>
    </row>
    <row r="7" spans="1:52" x14ac:dyDescent="0.25">
      <c r="A7" s="12"/>
      <c r="B7" s="12"/>
      <c r="C7" s="12"/>
      <c r="D7" s="12" t="s">
        <v>158</v>
      </c>
      <c r="E7" s="10" t="s">
        <v>48</v>
      </c>
      <c r="F7" s="12">
        <v>580204</v>
      </c>
      <c r="G7" s="12" t="s">
        <v>96</v>
      </c>
      <c r="H7" s="12">
        <v>530203</v>
      </c>
      <c r="I7" s="12" t="s">
        <v>22</v>
      </c>
      <c r="J7" s="12"/>
      <c r="K7" s="12"/>
      <c r="L7" s="12" t="s">
        <v>73</v>
      </c>
      <c r="M7" s="12" t="s">
        <v>67</v>
      </c>
      <c r="N7" s="12" t="s">
        <v>166</v>
      </c>
      <c r="O7" s="12" t="s">
        <v>340</v>
      </c>
      <c r="P7" s="12"/>
      <c r="Q7" s="12"/>
      <c r="R7" s="12"/>
      <c r="S7" s="12"/>
      <c r="T7" s="12"/>
      <c r="U7" s="12"/>
      <c r="V7" s="12"/>
      <c r="W7" s="12"/>
      <c r="X7" s="12" t="s">
        <v>191</v>
      </c>
      <c r="Y7" s="12"/>
      <c r="Z7" s="11" t="s">
        <v>280</v>
      </c>
      <c r="AA7" s="11" t="s">
        <v>239</v>
      </c>
      <c r="AB7" s="12"/>
      <c r="AC7" s="11" t="s">
        <v>248</v>
      </c>
      <c r="AE7" s="11" t="s">
        <v>212</v>
      </c>
      <c r="AG7" s="11" t="s">
        <v>212</v>
      </c>
      <c r="AH7" s="11" t="s">
        <v>212</v>
      </c>
      <c r="AJ7" s="5" t="s">
        <v>415</v>
      </c>
      <c r="AK7" s="39" t="s">
        <v>408</v>
      </c>
      <c r="AS7" s="279" t="s">
        <v>115</v>
      </c>
      <c r="AT7" s="5" t="s">
        <v>576</v>
      </c>
      <c r="AX7" s="5" t="s">
        <v>648</v>
      </c>
    </row>
    <row r="8" spans="1:52" x14ac:dyDescent="0.25">
      <c r="A8" s="12"/>
      <c r="B8" s="12"/>
      <c r="C8" s="12"/>
      <c r="D8" s="12" t="s">
        <v>158</v>
      </c>
      <c r="E8" s="10" t="s">
        <v>57</v>
      </c>
      <c r="F8" s="12">
        <v>530801</v>
      </c>
      <c r="G8" s="12" t="s">
        <v>123</v>
      </c>
      <c r="H8" s="12">
        <v>530703</v>
      </c>
      <c r="I8" s="12"/>
      <c r="J8" s="12"/>
      <c r="K8" s="12"/>
      <c r="L8" s="12" t="s">
        <v>163</v>
      </c>
      <c r="M8" s="12" t="s">
        <v>68</v>
      </c>
      <c r="N8" s="12" t="s">
        <v>349</v>
      </c>
      <c r="O8" s="12" t="s">
        <v>340</v>
      </c>
      <c r="P8" s="12"/>
      <c r="Q8" s="12"/>
      <c r="R8" s="12"/>
      <c r="S8" s="12"/>
      <c r="T8" s="12"/>
      <c r="U8" s="12"/>
      <c r="V8" s="12"/>
      <c r="W8" s="12"/>
      <c r="X8" s="12" t="s">
        <v>192</v>
      </c>
      <c r="Y8" s="12"/>
      <c r="Z8" s="11" t="s">
        <v>281</v>
      </c>
      <c r="AA8" s="11" t="s">
        <v>240</v>
      </c>
      <c r="AB8" s="12"/>
      <c r="AC8" s="11" t="s">
        <v>249</v>
      </c>
      <c r="AK8" s="39" t="s">
        <v>419</v>
      </c>
      <c r="AS8" s="279" t="s">
        <v>146</v>
      </c>
      <c r="AT8" s="5" t="s">
        <v>577</v>
      </c>
    </row>
    <row r="9" spans="1:52" x14ac:dyDescent="0.25">
      <c r="A9" s="12"/>
      <c r="B9" s="12"/>
      <c r="C9" s="12"/>
      <c r="D9" s="12" t="s">
        <v>158</v>
      </c>
      <c r="E9" s="10" t="s">
        <v>130</v>
      </c>
      <c r="F9" s="12">
        <v>530823</v>
      </c>
      <c r="G9" s="12" t="s">
        <v>40</v>
      </c>
      <c r="H9" s="12">
        <v>530702</v>
      </c>
      <c r="I9" s="12"/>
      <c r="J9" s="12"/>
      <c r="K9" s="12"/>
      <c r="L9" s="12" t="s">
        <v>75</v>
      </c>
      <c r="M9" s="12" t="s">
        <v>69</v>
      </c>
      <c r="N9" s="12" t="s">
        <v>168</v>
      </c>
      <c r="O9" s="12" t="s">
        <v>340</v>
      </c>
      <c r="P9" s="12"/>
      <c r="Q9" s="12"/>
      <c r="R9" s="12"/>
      <c r="S9" s="12"/>
      <c r="T9" s="12"/>
      <c r="U9" s="12"/>
      <c r="V9" s="12"/>
      <c r="W9" s="12"/>
      <c r="X9" s="12" t="s">
        <v>204</v>
      </c>
      <c r="Y9" s="12"/>
      <c r="Z9" s="11" t="s">
        <v>282</v>
      </c>
      <c r="AA9" s="12"/>
      <c r="AB9" s="12"/>
      <c r="AC9" s="11" t="s">
        <v>250</v>
      </c>
      <c r="AG9" s="11"/>
      <c r="AH9" s="11"/>
      <c r="AK9" s="39" t="s">
        <v>420</v>
      </c>
      <c r="AS9" s="279" t="s">
        <v>346</v>
      </c>
      <c r="AT9" s="5" t="s">
        <v>578</v>
      </c>
    </row>
    <row r="10" spans="1:52" x14ac:dyDescent="0.25">
      <c r="A10" s="12"/>
      <c r="B10" s="12"/>
      <c r="C10" s="12"/>
      <c r="D10" s="12" t="s">
        <v>157</v>
      </c>
      <c r="E10" s="10" t="s">
        <v>96</v>
      </c>
      <c r="F10" s="12">
        <v>530203</v>
      </c>
      <c r="G10" s="12" t="s">
        <v>137</v>
      </c>
      <c r="H10" s="12">
        <v>531408</v>
      </c>
      <c r="I10" s="12"/>
      <c r="J10" s="12"/>
      <c r="K10" s="12"/>
      <c r="L10" s="12" t="s">
        <v>76</v>
      </c>
      <c r="M10" s="12" t="s">
        <v>70</v>
      </c>
      <c r="N10" s="12" t="s">
        <v>169</v>
      </c>
      <c r="O10" s="12" t="s">
        <v>340</v>
      </c>
      <c r="P10" s="12"/>
      <c r="Q10" s="12"/>
      <c r="R10" s="12"/>
      <c r="S10" s="12"/>
      <c r="T10" s="12"/>
      <c r="U10" s="12"/>
      <c r="V10" s="12"/>
      <c r="W10" s="12"/>
      <c r="X10" s="12" t="s">
        <v>193</v>
      </c>
      <c r="Y10" s="12"/>
      <c r="Z10" s="11" t="s">
        <v>283</v>
      </c>
      <c r="AA10" s="12"/>
      <c r="AB10" s="12"/>
      <c r="AC10" s="11" t="s">
        <v>251</v>
      </c>
      <c r="AG10" s="11"/>
      <c r="AH10" s="11"/>
      <c r="AK10" s="39" t="s">
        <v>413</v>
      </c>
      <c r="AS10" s="279" t="s">
        <v>347</v>
      </c>
      <c r="AT10" s="5" t="s">
        <v>579</v>
      </c>
    </row>
    <row r="11" spans="1:52" x14ac:dyDescent="0.25">
      <c r="A11" s="12"/>
      <c r="B11" s="12"/>
      <c r="C11" s="12"/>
      <c r="D11" s="12" t="s">
        <v>157</v>
      </c>
      <c r="E11" s="10" t="s">
        <v>31</v>
      </c>
      <c r="F11" s="12">
        <v>510601</v>
      </c>
      <c r="G11" s="12" t="s">
        <v>115</v>
      </c>
      <c r="H11" s="12">
        <v>530419</v>
      </c>
      <c r="I11" s="12"/>
      <c r="J11" s="12"/>
      <c r="K11" s="12"/>
      <c r="L11" s="12" t="s">
        <v>74</v>
      </c>
      <c r="M11" s="12" t="s">
        <v>71</v>
      </c>
      <c r="N11" s="12" t="s">
        <v>149</v>
      </c>
      <c r="O11" s="12" t="s">
        <v>340</v>
      </c>
      <c r="P11" s="12"/>
      <c r="Q11" s="12"/>
      <c r="R11" s="12"/>
      <c r="S11" s="12"/>
      <c r="T11" s="12"/>
      <c r="U11" s="12"/>
      <c r="V11" s="12"/>
      <c r="W11" s="12"/>
      <c r="X11" s="12" t="s">
        <v>194</v>
      </c>
      <c r="Y11" s="12"/>
      <c r="Z11" s="11" t="s">
        <v>284</v>
      </c>
      <c r="AA11" s="12"/>
      <c r="AB11" s="12"/>
      <c r="AC11" s="11" t="s">
        <v>252</v>
      </c>
      <c r="AK11" s="39" t="s">
        <v>407</v>
      </c>
      <c r="AS11" s="279" t="s">
        <v>129</v>
      </c>
      <c r="AT11" s="5" t="s">
        <v>580</v>
      </c>
    </row>
    <row r="12" spans="1:52" x14ac:dyDescent="0.25">
      <c r="A12" s="12"/>
      <c r="B12" s="12"/>
      <c r="C12" s="12"/>
      <c r="D12" s="12" t="s">
        <v>156</v>
      </c>
      <c r="E12" s="10" t="s">
        <v>123</v>
      </c>
      <c r="F12" s="12">
        <v>530703</v>
      </c>
      <c r="G12" s="12" t="s">
        <v>146</v>
      </c>
      <c r="H12" s="12">
        <v>530310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 t="s">
        <v>195</v>
      </c>
      <c r="Y12" s="12"/>
      <c r="Z12" s="11" t="s">
        <v>285</v>
      </c>
      <c r="AA12" s="12"/>
      <c r="AB12" s="12"/>
      <c r="AC12" s="11" t="s">
        <v>253</v>
      </c>
      <c r="AK12" s="39" t="s">
        <v>405</v>
      </c>
      <c r="AS12" s="279" t="s">
        <v>536</v>
      </c>
    </row>
    <row r="13" spans="1:52" x14ac:dyDescent="0.25">
      <c r="A13" s="12"/>
      <c r="B13" s="12"/>
      <c r="C13" s="12"/>
      <c r="D13" s="12" t="s">
        <v>156</v>
      </c>
      <c r="E13" s="10" t="s">
        <v>40</v>
      </c>
      <c r="F13" s="12">
        <v>530702</v>
      </c>
      <c r="G13" s="12" t="s">
        <v>346</v>
      </c>
      <c r="H13" s="12">
        <v>530612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 t="s">
        <v>196</v>
      </c>
      <c r="Y13" s="12"/>
      <c r="Z13" s="11" t="s">
        <v>286</v>
      </c>
      <c r="AA13" s="12"/>
      <c r="AB13" s="12"/>
      <c r="AC13" s="11" t="s">
        <v>254</v>
      </c>
      <c r="AJ13" s="5" t="s">
        <v>416</v>
      </c>
      <c r="AK13" s="39" t="s">
        <v>406</v>
      </c>
      <c r="AS13" s="279" t="s">
        <v>148</v>
      </c>
    </row>
    <row r="14" spans="1:52" x14ac:dyDescent="0.25">
      <c r="A14" s="12"/>
      <c r="B14" s="12"/>
      <c r="C14" s="12"/>
      <c r="D14" s="12" t="s">
        <v>158</v>
      </c>
      <c r="E14" s="10" t="s">
        <v>61</v>
      </c>
      <c r="F14" s="12">
        <v>580208</v>
      </c>
      <c r="G14" s="12" t="s">
        <v>347</v>
      </c>
      <c r="H14" s="12">
        <v>530613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 t="s">
        <v>197</v>
      </c>
      <c r="Y14" s="12"/>
      <c r="Z14" s="11" t="s">
        <v>287</v>
      </c>
      <c r="AA14" s="12"/>
      <c r="AB14" s="12"/>
      <c r="AC14" s="11" t="s">
        <v>255</v>
      </c>
      <c r="AK14" s="39" t="s">
        <v>410</v>
      </c>
      <c r="AS14" s="279" t="s">
        <v>53</v>
      </c>
    </row>
    <row r="15" spans="1:52" x14ac:dyDescent="0.25">
      <c r="A15" s="12"/>
      <c r="B15" s="12"/>
      <c r="C15" s="12"/>
      <c r="D15" s="12" t="s">
        <v>158</v>
      </c>
      <c r="E15" s="10" t="s">
        <v>137</v>
      </c>
      <c r="F15" s="12">
        <v>531408</v>
      </c>
      <c r="G15" s="12" t="s">
        <v>3</v>
      </c>
      <c r="H15" s="12">
        <v>530803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 t="s">
        <v>198</v>
      </c>
      <c r="Y15" s="12"/>
      <c r="Z15" s="11" t="s">
        <v>288</v>
      </c>
      <c r="AA15" s="12"/>
      <c r="AB15" s="12"/>
      <c r="AC15" s="11" t="s">
        <v>256</v>
      </c>
      <c r="AK15" s="39" t="s">
        <v>414</v>
      </c>
      <c r="AS15" s="279" t="s">
        <v>59</v>
      </c>
    </row>
    <row r="16" spans="1:52" x14ac:dyDescent="0.25">
      <c r="A16" s="12"/>
      <c r="B16" s="12"/>
      <c r="C16" s="12"/>
      <c r="D16" s="12" t="s">
        <v>158</v>
      </c>
      <c r="E16" s="10" t="s">
        <v>115</v>
      </c>
      <c r="F16" s="12">
        <v>530419</v>
      </c>
      <c r="G16" s="12" t="s">
        <v>129</v>
      </c>
      <c r="H16" s="12">
        <v>530822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 t="s">
        <v>199</v>
      </c>
      <c r="Y16" s="12"/>
      <c r="Z16" s="11" t="s">
        <v>289</v>
      </c>
      <c r="AA16" s="12"/>
      <c r="AB16" s="12"/>
      <c r="AC16" s="11" t="s">
        <v>257</v>
      </c>
      <c r="AK16" s="39" t="s">
        <v>411</v>
      </c>
      <c r="AS16" s="279" t="s">
        <v>532</v>
      </c>
    </row>
    <row r="17" spans="1:45" x14ac:dyDescent="0.25">
      <c r="A17" s="12"/>
      <c r="B17" s="12"/>
      <c r="C17" s="12"/>
      <c r="D17" s="12" t="s">
        <v>158</v>
      </c>
      <c r="E17" s="10" t="s">
        <v>146</v>
      </c>
      <c r="F17" s="12">
        <v>530310</v>
      </c>
      <c r="G17" s="12" t="s">
        <v>97</v>
      </c>
      <c r="H17" s="12">
        <v>530204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 t="s">
        <v>206</v>
      </c>
      <c r="Y17" s="12"/>
      <c r="Z17" s="11" t="s">
        <v>290</v>
      </c>
      <c r="AA17" s="12"/>
      <c r="AB17" s="12"/>
      <c r="AC17" s="11" t="s">
        <v>258</v>
      </c>
      <c r="AJ17" s="5" t="s">
        <v>270</v>
      </c>
      <c r="AK17" s="5" t="s">
        <v>464</v>
      </c>
      <c r="AS17" s="279" t="s">
        <v>533</v>
      </c>
    </row>
    <row r="18" spans="1:45" x14ac:dyDescent="0.25">
      <c r="A18" s="12"/>
      <c r="B18" s="12"/>
      <c r="C18" s="12"/>
      <c r="D18" s="12" t="s">
        <v>157</v>
      </c>
      <c r="E18" s="10" t="s">
        <v>346</v>
      </c>
      <c r="F18" s="12">
        <v>530612</v>
      </c>
      <c r="G18" s="12" t="s">
        <v>117</v>
      </c>
      <c r="H18" s="12">
        <v>530502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 t="s">
        <v>200</v>
      </c>
      <c r="Y18" s="12"/>
      <c r="Z18" s="11" t="s">
        <v>291</v>
      </c>
      <c r="AA18" s="12"/>
      <c r="AB18" s="12"/>
      <c r="AC18" s="11" t="s">
        <v>259</v>
      </c>
      <c r="AK18" s="39" t="s">
        <v>412</v>
      </c>
      <c r="AS18" s="279" t="s">
        <v>108</v>
      </c>
    </row>
    <row r="19" spans="1:45" x14ac:dyDescent="0.25">
      <c r="A19" s="12"/>
      <c r="B19" s="12"/>
      <c r="C19" s="12"/>
      <c r="D19" s="12" t="s">
        <v>157</v>
      </c>
      <c r="E19" s="10" t="s">
        <v>347</v>
      </c>
      <c r="F19" s="12">
        <v>530613</v>
      </c>
      <c r="G19" s="12" t="s">
        <v>159</v>
      </c>
      <c r="H19" s="12">
        <v>530402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 t="s">
        <v>201</v>
      </c>
      <c r="Y19" s="12"/>
      <c r="Z19" s="11" t="s">
        <v>292</v>
      </c>
      <c r="AA19" s="12"/>
      <c r="AB19" s="12"/>
      <c r="AC19" s="11" t="s">
        <v>260</v>
      </c>
      <c r="AS19" s="279" t="s">
        <v>144</v>
      </c>
    </row>
    <row r="20" spans="1:45" x14ac:dyDescent="0.25">
      <c r="A20" s="12"/>
      <c r="B20" s="12"/>
      <c r="C20" s="12"/>
      <c r="D20" s="12" t="s">
        <v>157</v>
      </c>
      <c r="E20" s="10" t="s">
        <v>3</v>
      </c>
      <c r="F20" s="12">
        <v>530803</v>
      </c>
      <c r="G20" s="12" t="s">
        <v>4</v>
      </c>
      <c r="H20" s="12">
        <v>530104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 t="s">
        <v>208</v>
      </c>
      <c r="Y20" s="12"/>
      <c r="Z20" s="11" t="s">
        <v>293</v>
      </c>
      <c r="AA20" s="12"/>
      <c r="AB20" s="12"/>
      <c r="AC20" s="11" t="s">
        <v>261</v>
      </c>
      <c r="AS20" s="279" t="s">
        <v>145</v>
      </c>
    </row>
    <row r="21" spans="1:45" x14ac:dyDescent="0.25">
      <c r="A21" s="12"/>
      <c r="B21" s="12"/>
      <c r="C21" s="12"/>
      <c r="D21" s="12" t="s">
        <v>158</v>
      </c>
      <c r="E21" s="10" t="s">
        <v>46</v>
      </c>
      <c r="F21" s="12">
        <v>570203</v>
      </c>
      <c r="G21" s="12" t="s">
        <v>148</v>
      </c>
      <c r="H21" s="12">
        <v>840118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 t="s">
        <v>207</v>
      </c>
      <c r="Y21" s="12"/>
      <c r="Z21" s="11" t="s">
        <v>294</v>
      </c>
      <c r="AA21" s="12"/>
      <c r="AB21" s="12"/>
      <c r="AC21" s="11" t="s">
        <v>262</v>
      </c>
      <c r="AS21" s="279" t="s">
        <v>147</v>
      </c>
    </row>
    <row r="22" spans="1:45" x14ac:dyDescent="0.25">
      <c r="A22" s="12"/>
      <c r="B22" s="12"/>
      <c r="C22" s="12"/>
      <c r="D22" s="12" t="s">
        <v>157</v>
      </c>
      <c r="E22" s="10" t="s">
        <v>33</v>
      </c>
      <c r="F22" s="12">
        <v>510704</v>
      </c>
      <c r="G22" s="12" t="s">
        <v>136</v>
      </c>
      <c r="H22" s="12">
        <v>531407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 t="s">
        <v>205</v>
      </c>
      <c r="Y22" s="12"/>
      <c r="Z22" s="11" t="s">
        <v>295</v>
      </c>
      <c r="AA22" s="12"/>
      <c r="AB22" s="12"/>
      <c r="AC22" s="11" t="s">
        <v>263</v>
      </c>
      <c r="AS22" s="279" t="s">
        <v>131</v>
      </c>
    </row>
    <row r="23" spans="1:45" x14ac:dyDescent="0.25">
      <c r="A23" s="12"/>
      <c r="B23" s="12"/>
      <c r="C23" s="12"/>
      <c r="D23" s="12" t="s">
        <v>157</v>
      </c>
      <c r="E23" s="10" t="s">
        <v>348</v>
      </c>
      <c r="F23" s="12">
        <v>510707</v>
      </c>
      <c r="G23" s="12" t="s">
        <v>52</v>
      </c>
      <c r="H23" s="12">
        <v>840107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 t="s">
        <v>202</v>
      </c>
      <c r="Y23" s="12"/>
      <c r="Z23" s="11" t="s">
        <v>296</v>
      </c>
      <c r="AA23" s="12"/>
      <c r="AB23" s="12"/>
      <c r="AC23" s="11" t="s">
        <v>264</v>
      </c>
      <c r="AS23" s="279" t="s">
        <v>125</v>
      </c>
    </row>
    <row r="24" spans="1:45" x14ac:dyDescent="0.25">
      <c r="A24" s="12"/>
      <c r="B24" s="12"/>
      <c r="C24" s="12"/>
      <c r="D24" s="12" t="s">
        <v>156</v>
      </c>
      <c r="E24" s="33" t="s">
        <v>129</v>
      </c>
      <c r="F24" s="1">
        <v>530822</v>
      </c>
      <c r="G24" s="12" t="s">
        <v>53</v>
      </c>
      <c r="H24" s="12">
        <v>530205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 t="s">
        <v>203</v>
      </c>
      <c r="Y24" s="12"/>
      <c r="Z24" s="11" t="s">
        <v>297</v>
      </c>
      <c r="AA24" s="12"/>
      <c r="AB24" s="12"/>
      <c r="AC24" s="11" t="s">
        <v>265</v>
      </c>
      <c r="AS24" s="279" t="s">
        <v>106</v>
      </c>
    </row>
    <row r="25" spans="1:45" x14ac:dyDescent="0.25">
      <c r="A25" s="12"/>
      <c r="B25" s="12"/>
      <c r="C25" s="12"/>
      <c r="D25" s="12" t="s">
        <v>157</v>
      </c>
      <c r="E25" s="10" t="s">
        <v>47</v>
      </c>
      <c r="F25" s="12">
        <v>570206</v>
      </c>
      <c r="G25" s="12" t="s">
        <v>39</v>
      </c>
      <c r="H25" s="12">
        <v>530604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Y25" s="12"/>
      <c r="Z25" s="11" t="s">
        <v>298</v>
      </c>
      <c r="AA25" s="12"/>
      <c r="AB25" s="12"/>
      <c r="AC25" s="11" t="s">
        <v>266</v>
      </c>
      <c r="AS25" s="279" t="s">
        <v>55</v>
      </c>
    </row>
    <row r="26" spans="1:45" x14ac:dyDescent="0.25">
      <c r="A26" s="12"/>
      <c r="B26" s="12"/>
      <c r="C26" s="12"/>
      <c r="D26" s="12" t="s">
        <v>157</v>
      </c>
      <c r="E26" s="10" t="s">
        <v>30</v>
      </c>
      <c r="F26" s="12">
        <v>510204</v>
      </c>
      <c r="G26" s="12" t="s">
        <v>59</v>
      </c>
      <c r="H26" s="12">
        <v>530202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1" t="s">
        <v>299</v>
      </c>
      <c r="AA26" s="12"/>
      <c r="AB26" s="12"/>
      <c r="AC26" s="11" t="s">
        <v>229</v>
      </c>
      <c r="AS26" s="279" t="s">
        <v>54</v>
      </c>
    </row>
    <row r="27" spans="1:45" x14ac:dyDescent="0.25">
      <c r="A27" s="12"/>
      <c r="B27" s="12"/>
      <c r="C27" s="12"/>
      <c r="D27" s="12" t="s">
        <v>157</v>
      </c>
      <c r="E27" s="10" t="s">
        <v>29</v>
      </c>
      <c r="F27" s="12">
        <v>510203</v>
      </c>
      <c r="G27" s="12" t="s">
        <v>352</v>
      </c>
      <c r="H27" s="12">
        <v>530304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1" t="s">
        <v>300</v>
      </c>
      <c r="AA27" s="12"/>
      <c r="AB27" s="12"/>
      <c r="AS27" s="279" t="s">
        <v>133</v>
      </c>
    </row>
    <row r="28" spans="1:45" x14ac:dyDescent="0.25">
      <c r="A28" s="12"/>
      <c r="B28" s="12"/>
      <c r="C28" s="12"/>
      <c r="D28" s="12" t="s">
        <v>156</v>
      </c>
      <c r="E28" s="10" t="s">
        <v>97</v>
      </c>
      <c r="F28" s="12">
        <v>530204</v>
      </c>
      <c r="G28" s="12" t="s">
        <v>353</v>
      </c>
      <c r="H28" s="12">
        <v>530303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1" t="s">
        <v>301</v>
      </c>
      <c r="AA28" s="12"/>
      <c r="AB28" s="12"/>
      <c r="AS28" s="279" t="s">
        <v>6</v>
      </c>
    </row>
    <row r="29" spans="1:45" x14ac:dyDescent="0.25">
      <c r="A29" s="12"/>
      <c r="B29" s="12"/>
      <c r="C29" s="12"/>
      <c r="D29" s="12" t="s">
        <v>156</v>
      </c>
      <c r="E29" s="10" t="s">
        <v>117</v>
      </c>
      <c r="F29" s="12">
        <v>530502</v>
      </c>
      <c r="G29" s="12" t="s">
        <v>108</v>
      </c>
      <c r="H29" s="12">
        <v>530307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1" t="s">
        <v>302</v>
      </c>
      <c r="AA29" s="12"/>
      <c r="AB29" s="12"/>
      <c r="AS29" s="279" t="s">
        <v>105</v>
      </c>
    </row>
    <row r="30" spans="1:45" x14ac:dyDescent="0.25">
      <c r="A30" s="12"/>
      <c r="B30" s="12"/>
      <c r="C30" s="12"/>
      <c r="D30" s="12" t="s">
        <v>158</v>
      </c>
      <c r="E30" s="10" t="s">
        <v>159</v>
      </c>
      <c r="F30" s="12">
        <v>530402</v>
      </c>
      <c r="G30" s="12" t="s">
        <v>51</v>
      </c>
      <c r="H30" s="12">
        <v>840106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1" t="s">
        <v>230</v>
      </c>
      <c r="AA30" s="12"/>
      <c r="AB30" s="12"/>
      <c r="AS30" s="279" t="s">
        <v>143</v>
      </c>
    </row>
    <row r="31" spans="1:45" x14ac:dyDescent="0.25">
      <c r="A31" s="12"/>
      <c r="B31" s="12"/>
      <c r="C31" s="12"/>
      <c r="D31" s="12" t="s">
        <v>156</v>
      </c>
      <c r="E31" s="10" t="s">
        <v>4</v>
      </c>
      <c r="F31" s="12">
        <v>530104</v>
      </c>
      <c r="G31" s="12" t="s">
        <v>112</v>
      </c>
      <c r="H31" s="12">
        <v>530406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1" t="s">
        <v>303</v>
      </c>
      <c r="AA31" s="12"/>
      <c r="AB31" s="12"/>
      <c r="AS31" s="279" t="s">
        <v>45</v>
      </c>
    </row>
    <row r="32" spans="1:45" x14ac:dyDescent="0.25">
      <c r="A32" s="12"/>
      <c r="B32" s="12"/>
      <c r="C32" s="12"/>
      <c r="D32" s="12" t="s">
        <v>156</v>
      </c>
      <c r="E32" s="10" t="s">
        <v>148</v>
      </c>
      <c r="F32" s="12">
        <v>840118</v>
      </c>
      <c r="G32" s="12" t="s">
        <v>144</v>
      </c>
      <c r="H32" s="12">
        <v>530851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1" t="s">
        <v>304</v>
      </c>
      <c r="AA32" s="12"/>
      <c r="AB32" s="12"/>
      <c r="AS32" s="279" t="s">
        <v>141</v>
      </c>
    </row>
    <row r="33" spans="1:45" x14ac:dyDescent="0.25">
      <c r="A33" s="12"/>
      <c r="B33" s="12"/>
      <c r="C33" s="12"/>
      <c r="D33" s="12" t="s">
        <v>158</v>
      </c>
      <c r="E33" s="10" t="s">
        <v>136</v>
      </c>
      <c r="F33" s="12">
        <v>531407</v>
      </c>
      <c r="G33" s="12" t="s">
        <v>145</v>
      </c>
      <c r="H33" s="12">
        <v>531412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1" t="s">
        <v>305</v>
      </c>
      <c r="AA33" s="12"/>
      <c r="AB33" s="12"/>
      <c r="AS33" s="279" t="s">
        <v>60</v>
      </c>
    </row>
    <row r="34" spans="1:45" x14ac:dyDescent="0.25">
      <c r="A34" s="12"/>
      <c r="B34" s="12"/>
      <c r="C34" s="12"/>
      <c r="D34" s="12" t="s">
        <v>156</v>
      </c>
      <c r="E34" s="10" t="s">
        <v>52</v>
      </c>
      <c r="F34" s="12">
        <v>840107</v>
      </c>
      <c r="G34" s="12" t="s">
        <v>147</v>
      </c>
      <c r="H34" s="12">
        <v>530311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1" t="s">
        <v>306</v>
      </c>
      <c r="AA34" s="12"/>
      <c r="AB34" s="12"/>
      <c r="AS34" s="279" t="s">
        <v>120</v>
      </c>
    </row>
    <row r="35" spans="1:45" x14ac:dyDescent="0.25">
      <c r="A35" s="12" t="s">
        <v>104</v>
      </c>
      <c r="B35" s="12"/>
      <c r="C35" s="12" t="s">
        <v>86</v>
      </c>
      <c r="D35" s="12" t="s">
        <v>157</v>
      </c>
      <c r="E35" s="10" t="s">
        <v>53</v>
      </c>
      <c r="F35" s="12">
        <v>530205</v>
      </c>
      <c r="G35" s="12" t="s">
        <v>113</v>
      </c>
      <c r="H35" s="12">
        <v>530417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1" t="s">
        <v>307</v>
      </c>
      <c r="AA35" s="12"/>
      <c r="AB35" s="12"/>
    </row>
    <row r="36" spans="1:45" x14ac:dyDescent="0.25">
      <c r="A36" s="12"/>
      <c r="B36" s="12"/>
      <c r="C36" s="12"/>
      <c r="D36" s="12" t="s">
        <v>157</v>
      </c>
      <c r="E36" s="10" t="s">
        <v>39</v>
      </c>
      <c r="F36" s="12">
        <v>530604</v>
      </c>
      <c r="G36" s="12" t="s">
        <v>131</v>
      </c>
      <c r="H36" s="12">
        <v>530825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1" t="s">
        <v>308</v>
      </c>
      <c r="AA36" s="12"/>
      <c r="AB36" s="12"/>
    </row>
    <row r="37" spans="1:45" x14ac:dyDescent="0.25">
      <c r="A37" s="12"/>
      <c r="B37" s="12"/>
      <c r="C37" s="12"/>
      <c r="D37" s="12" t="s">
        <v>158</v>
      </c>
      <c r="E37" s="10" t="s">
        <v>59</v>
      </c>
      <c r="F37" s="12">
        <v>530202</v>
      </c>
      <c r="G37" s="12" t="s">
        <v>126</v>
      </c>
      <c r="H37" s="12">
        <v>530811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1" t="s">
        <v>309</v>
      </c>
      <c r="AA37" s="12"/>
      <c r="AB37" s="12"/>
    </row>
    <row r="38" spans="1:45" x14ac:dyDescent="0.25">
      <c r="A38" s="12"/>
      <c r="B38" s="12"/>
      <c r="C38" s="12"/>
      <c r="D38" s="12" t="s">
        <v>157</v>
      </c>
      <c r="E38" s="10" t="s">
        <v>32</v>
      </c>
      <c r="F38" s="12">
        <v>510602</v>
      </c>
      <c r="G38" s="12" t="s">
        <v>114</v>
      </c>
      <c r="H38" s="12">
        <v>530418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1" t="s">
        <v>310</v>
      </c>
      <c r="AA38" s="12"/>
      <c r="AB38" s="12"/>
    </row>
    <row r="39" spans="1:45" x14ac:dyDescent="0.25">
      <c r="A39" s="12"/>
      <c r="B39" s="12"/>
      <c r="C39" s="12"/>
      <c r="D39" s="12" t="s">
        <v>158</v>
      </c>
      <c r="E39" s="10" t="s">
        <v>352</v>
      </c>
      <c r="F39" s="12">
        <v>530304</v>
      </c>
      <c r="G39" s="12" t="s">
        <v>5</v>
      </c>
      <c r="H39" s="12">
        <v>530704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1" t="s">
        <v>311</v>
      </c>
      <c r="AA39" s="12"/>
      <c r="AB39" s="12"/>
    </row>
    <row r="40" spans="1:45" x14ac:dyDescent="0.25">
      <c r="A40" s="12"/>
      <c r="B40" s="12"/>
      <c r="C40" s="12"/>
      <c r="D40" s="12" t="s">
        <v>156</v>
      </c>
      <c r="E40" s="10" t="s">
        <v>353</v>
      </c>
      <c r="F40" s="12">
        <v>530303</v>
      </c>
      <c r="G40" s="12" t="s">
        <v>119</v>
      </c>
      <c r="H40" s="12">
        <v>530504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1" t="s">
        <v>312</v>
      </c>
      <c r="AA40" s="12"/>
      <c r="AB40" s="12"/>
    </row>
    <row r="41" spans="1:45" x14ac:dyDescent="0.25">
      <c r="A41" s="12"/>
      <c r="B41" s="12"/>
      <c r="C41" s="12"/>
      <c r="D41" s="12" t="s">
        <v>156</v>
      </c>
      <c r="E41" s="10" t="s">
        <v>108</v>
      </c>
      <c r="F41" s="12">
        <v>530307</v>
      </c>
      <c r="G41" s="12" t="s">
        <v>50</v>
      </c>
      <c r="H41" s="12">
        <v>840104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1" t="s">
        <v>313</v>
      </c>
      <c r="AA41" s="12"/>
      <c r="AB41" s="12"/>
    </row>
    <row r="42" spans="1:45" x14ac:dyDescent="0.25">
      <c r="A42" s="12"/>
      <c r="B42" s="12"/>
      <c r="C42" s="12"/>
      <c r="D42" s="12" t="s">
        <v>156</v>
      </c>
      <c r="E42" s="10" t="s">
        <v>51</v>
      </c>
      <c r="F42" s="12">
        <v>840106</v>
      </c>
      <c r="G42" s="12" t="s">
        <v>110</v>
      </c>
      <c r="H42" s="12">
        <v>530404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1" t="s">
        <v>314</v>
      </c>
      <c r="AA42" s="12"/>
      <c r="AB42" s="12"/>
    </row>
    <row r="43" spans="1:45" x14ac:dyDescent="0.25">
      <c r="A43" s="12" t="s">
        <v>135</v>
      </c>
      <c r="B43" s="12"/>
      <c r="C43" s="12" t="s">
        <v>94</v>
      </c>
      <c r="D43" s="12" t="s">
        <v>157</v>
      </c>
      <c r="E43" s="10" t="s">
        <v>112</v>
      </c>
      <c r="F43" s="12">
        <v>530406</v>
      </c>
      <c r="G43" s="12" t="s">
        <v>42</v>
      </c>
      <c r="H43" s="12">
        <v>530805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1" t="s">
        <v>315</v>
      </c>
      <c r="AA43" s="12"/>
      <c r="AB43" s="12"/>
    </row>
    <row r="44" spans="1:45" x14ac:dyDescent="0.25">
      <c r="A44" s="12"/>
      <c r="B44" s="12"/>
      <c r="C44" s="12"/>
      <c r="D44" s="12" t="s">
        <v>158</v>
      </c>
      <c r="E44" s="10" t="s">
        <v>56</v>
      </c>
      <c r="F44" s="12">
        <v>530606</v>
      </c>
      <c r="G44" s="12" t="s">
        <v>124</v>
      </c>
      <c r="H44" s="12">
        <v>530807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1" t="s">
        <v>316</v>
      </c>
      <c r="AA44" s="12"/>
      <c r="AB44" s="12"/>
    </row>
    <row r="45" spans="1:45" x14ac:dyDescent="0.25">
      <c r="A45" s="12"/>
      <c r="B45" s="12"/>
      <c r="C45" s="12"/>
      <c r="D45" s="12" t="s">
        <v>158</v>
      </c>
      <c r="E45" s="10" t="s">
        <v>144</v>
      </c>
      <c r="F45" s="12">
        <v>530851</v>
      </c>
      <c r="G45" s="12" t="s">
        <v>41</v>
      </c>
      <c r="H45" s="12">
        <v>530804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1" t="s">
        <v>317</v>
      </c>
      <c r="AA45" s="12"/>
      <c r="AB45" s="12"/>
    </row>
    <row r="46" spans="1:45" x14ac:dyDescent="0.25">
      <c r="A46" s="12" t="s">
        <v>127</v>
      </c>
      <c r="B46" s="12"/>
      <c r="C46" s="12" t="s">
        <v>91</v>
      </c>
      <c r="D46" s="12" t="s">
        <v>158</v>
      </c>
      <c r="E46" s="10" t="s">
        <v>145</v>
      </c>
      <c r="F46" s="12">
        <v>531412</v>
      </c>
      <c r="G46" s="12" t="s">
        <v>125</v>
      </c>
      <c r="H46" s="12">
        <v>530809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1" t="s">
        <v>318</v>
      </c>
      <c r="AA46" s="12"/>
      <c r="AB46" s="12"/>
    </row>
    <row r="47" spans="1:45" x14ac:dyDescent="0.25">
      <c r="A47" s="12"/>
      <c r="B47" s="12"/>
      <c r="C47" s="12"/>
      <c r="D47" s="12" t="s">
        <v>157</v>
      </c>
      <c r="E47" s="10" t="s">
        <v>147</v>
      </c>
      <c r="F47" s="12">
        <v>530311</v>
      </c>
      <c r="G47" s="12" t="s">
        <v>128</v>
      </c>
      <c r="H47" s="12">
        <v>530820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1" t="s">
        <v>319</v>
      </c>
      <c r="AA47" s="12"/>
      <c r="AB47" s="12"/>
    </row>
    <row r="48" spans="1:45" x14ac:dyDescent="0.25">
      <c r="A48" s="12"/>
      <c r="B48" s="12"/>
      <c r="C48" s="12"/>
      <c r="D48" s="12" t="s">
        <v>156</v>
      </c>
      <c r="E48" s="10" t="s">
        <v>113</v>
      </c>
      <c r="F48" s="12">
        <v>530417</v>
      </c>
      <c r="G48" s="12" t="s">
        <v>118</v>
      </c>
      <c r="H48" s="12">
        <v>530503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1" t="s">
        <v>320</v>
      </c>
      <c r="AA48" s="12"/>
      <c r="AB48" s="12"/>
    </row>
    <row r="49" spans="1:28" x14ac:dyDescent="0.25">
      <c r="A49" s="12"/>
      <c r="B49" s="12"/>
      <c r="C49" s="12"/>
      <c r="D49" s="12" t="s">
        <v>157</v>
      </c>
      <c r="E49" s="10" t="s">
        <v>131</v>
      </c>
      <c r="F49" s="12">
        <v>530825</v>
      </c>
      <c r="G49" s="12" t="s">
        <v>109</v>
      </c>
      <c r="H49" s="12">
        <v>530403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1" t="s">
        <v>321</v>
      </c>
      <c r="AA49" s="12"/>
      <c r="AB49" s="12"/>
    </row>
    <row r="50" spans="1:28" x14ac:dyDescent="0.25">
      <c r="A50" s="12"/>
      <c r="B50" s="12"/>
      <c r="C50" s="12"/>
      <c r="D50" s="12" t="s">
        <v>156</v>
      </c>
      <c r="E50" s="10" t="s">
        <v>126</v>
      </c>
      <c r="F50" s="12">
        <v>530811</v>
      </c>
      <c r="G50" s="12" t="s">
        <v>44</v>
      </c>
      <c r="H50" s="12">
        <v>840111</v>
      </c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1" t="s">
        <v>322</v>
      </c>
      <c r="AA50" s="12"/>
      <c r="AB50" s="12"/>
    </row>
    <row r="51" spans="1:28" x14ac:dyDescent="0.25">
      <c r="A51" s="12"/>
      <c r="B51" s="12"/>
      <c r="C51" s="12"/>
      <c r="D51" s="12" t="s">
        <v>157</v>
      </c>
      <c r="E51" s="10" t="s">
        <v>114</v>
      </c>
      <c r="F51" s="12">
        <v>530418</v>
      </c>
      <c r="G51" s="12" t="s">
        <v>55</v>
      </c>
      <c r="H51" s="12">
        <v>530302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1" t="s">
        <v>323</v>
      </c>
      <c r="AA51" s="12"/>
      <c r="AB51" s="12"/>
    </row>
    <row r="52" spans="1:28" x14ac:dyDescent="0.25">
      <c r="A52" s="12"/>
      <c r="B52" s="12"/>
      <c r="C52" s="12"/>
      <c r="D52" s="12" t="s">
        <v>156</v>
      </c>
      <c r="E52" s="10" t="s">
        <v>5</v>
      </c>
      <c r="F52" s="12">
        <v>530704</v>
      </c>
      <c r="G52" s="12" t="s">
        <v>54</v>
      </c>
      <c r="H52" s="12">
        <v>530301</v>
      </c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1" t="s">
        <v>324</v>
      </c>
      <c r="AA52" s="12"/>
      <c r="AB52" s="12"/>
    </row>
    <row r="53" spans="1:28" x14ac:dyDescent="0.25">
      <c r="A53" s="12"/>
      <c r="B53" s="12"/>
      <c r="C53" s="12"/>
      <c r="D53" s="12" t="s">
        <v>157</v>
      </c>
      <c r="E53" s="10" t="s">
        <v>119</v>
      </c>
      <c r="F53" s="12">
        <v>530504</v>
      </c>
      <c r="G53" s="12" t="s">
        <v>133</v>
      </c>
      <c r="H53" s="12">
        <v>530834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1" t="s">
        <v>325</v>
      </c>
      <c r="AA53" s="12"/>
      <c r="AB53" s="12"/>
    </row>
    <row r="54" spans="1:28" x14ac:dyDescent="0.25">
      <c r="A54" s="12"/>
      <c r="B54" s="12"/>
      <c r="C54" s="12"/>
      <c r="D54" s="12" t="s">
        <v>156</v>
      </c>
      <c r="E54" s="10" t="s">
        <v>50</v>
      </c>
      <c r="F54" s="12">
        <v>840104</v>
      </c>
      <c r="G54" s="12" t="s">
        <v>43</v>
      </c>
      <c r="H54" s="12">
        <v>530813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1" t="s">
        <v>326</v>
      </c>
      <c r="AA54" s="12"/>
      <c r="AB54" s="12"/>
    </row>
    <row r="55" spans="1:28" x14ac:dyDescent="0.25">
      <c r="A55" s="12"/>
      <c r="B55" s="12"/>
      <c r="C55" s="12"/>
      <c r="D55" s="12" t="s">
        <v>156</v>
      </c>
      <c r="E55" s="10" t="s">
        <v>110</v>
      </c>
      <c r="F55" s="12">
        <v>530404</v>
      </c>
      <c r="G55" s="12" t="s">
        <v>138</v>
      </c>
      <c r="H55" s="12">
        <v>531512</v>
      </c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1" t="s">
        <v>327</v>
      </c>
    </row>
    <row r="56" spans="1:28" ht="15" x14ac:dyDescent="0.25">
      <c r="A56" s="34" t="s">
        <v>132</v>
      </c>
      <c r="B56" s="34"/>
      <c r="C56" s="7" t="s">
        <v>92</v>
      </c>
      <c r="D56" s="3" t="s">
        <v>156</v>
      </c>
      <c r="E56" s="33" t="s">
        <v>42</v>
      </c>
      <c r="F56" s="1">
        <v>530805</v>
      </c>
      <c r="G56" s="12" t="s">
        <v>105</v>
      </c>
      <c r="H56" s="12">
        <v>530235</v>
      </c>
      <c r="X56" s="35"/>
      <c r="Z56" s="11" t="s">
        <v>328</v>
      </c>
    </row>
    <row r="57" spans="1:28" ht="15" x14ac:dyDescent="0.25">
      <c r="D57" s="1" t="s">
        <v>158</v>
      </c>
      <c r="E57" s="33" t="s">
        <v>124</v>
      </c>
      <c r="F57" s="1">
        <v>530807</v>
      </c>
      <c r="G57" s="36" t="s">
        <v>122</v>
      </c>
      <c r="H57" s="1">
        <v>530602</v>
      </c>
      <c r="X57" s="35"/>
      <c r="Z57" s="11" t="s">
        <v>329</v>
      </c>
    </row>
    <row r="58" spans="1:28" ht="15" x14ac:dyDescent="0.25">
      <c r="D58" s="1" t="s">
        <v>156</v>
      </c>
      <c r="E58" s="33" t="s">
        <v>41</v>
      </c>
      <c r="F58" s="1">
        <v>530804</v>
      </c>
      <c r="G58" s="36" t="s">
        <v>36</v>
      </c>
      <c r="H58" s="1">
        <v>530106</v>
      </c>
      <c r="X58" s="35"/>
      <c r="Z58" s="11" t="s">
        <v>330</v>
      </c>
    </row>
    <row r="59" spans="1:28" ht="15" x14ac:dyDescent="0.25">
      <c r="D59" s="1" t="s">
        <v>158</v>
      </c>
      <c r="E59" s="33" t="s">
        <v>125</v>
      </c>
      <c r="F59" s="1">
        <v>530809</v>
      </c>
      <c r="G59" s="36" t="s">
        <v>38</v>
      </c>
      <c r="H59" s="1">
        <v>530224</v>
      </c>
      <c r="X59" s="35"/>
      <c r="Z59" s="11" t="s">
        <v>331</v>
      </c>
    </row>
    <row r="60" spans="1:28" ht="15" x14ac:dyDescent="0.25">
      <c r="D60" s="1" t="s">
        <v>158</v>
      </c>
      <c r="E60" s="33" t="s">
        <v>106</v>
      </c>
      <c r="F60" s="1">
        <v>530239</v>
      </c>
      <c r="G60" s="36" t="s">
        <v>37</v>
      </c>
      <c r="H60" s="1">
        <v>530208</v>
      </c>
      <c r="X60" s="35"/>
      <c r="Z60" s="11" t="s">
        <v>332</v>
      </c>
    </row>
    <row r="61" spans="1:28" ht="15" x14ac:dyDescent="0.25">
      <c r="D61" s="1" t="s">
        <v>156</v>
      </c>
      <c r="E61" s="33" t="s">
        <v>128</v>
      </c>
      <c r="F61" s="1">
        <v>530820</v>
      </c>
      <c r="G61" s="36" t="s">
        <v>98</v>
      </c>
      <c r="H61" s="1">
        <v>530209</v>
      </c>
      <c r="X61" s="35"/>
      <c r="Z61" s="11" t="s">
        <v>333</v>
      </c>
    </row>
    <row r="62" spans="1:28" ht="15" x14ac:dyDescent="0.25">
      <c r="D62" s="1" t="s">
        <v>157</v>
      </c>
      <c r="E62" s="33" t="s">
        <v>118</v>
      </c>
      <c r="F62" s="1">
        <v>530503</v>
      </c>
      <c r="G62" s="36" t="s">
        <v>102</v>
      </c>
      <c r="H62" s="1">
        <v>530226</v>
      </c>
      <c r="X62" s="35"/>
      <c r="Z62" s="11" t="s">
        <v>334</v>
      </c>
    </row>
    <row r="63" spans="1:28" ht="15" x14ac:dyDescent="0.25">
      <c r="D63" s="1" t="s">
        <v>156</v>
      </c>
      <c r="E63" s="33" t="s">
        <v>109</v>
      </c>
      <c r="F63" s="1">
        <v>530403</v>
      </c>
      <c r="G63" s="36" t="s">
        <v>100</v>
      </c>
      <c r="H63" s="1">
        <v>530220</v>
      </c>
      <c r="K63" s="6"/>
      <c r="X63" s="35"/>
      <c r="Z63" s="11" t="s">
        <v>335</v>
      </c>
    </row>
    <row r="64" spans="1:28" ht="15" x14ac:dyDescent="0.25">
      <c r="D64" s="1" t="s">
        <v>156</v>
      </c>
      <c r="E64" s="33" t="s">
        <v>44</v>
      </c>
      <c r="F64" s="1">
        <v>840111</v>
      </c>
      <c r="G64" s="36" t="s">
        <v>143</v>
      </c>
      <c r="H64" s="1">
        <v>530850</v>
      </c>
      <c r="K64" s="6"/>
      <c r="X64" s="35"/>
      <c r="Z64" s="11" t="s">
        <v>336</v>
      </c>
    </row>
    <row r="65" spans="4:26" ht="15" x14ac:dyDescent="0.25">
      <c r="D65" s="1" t="s">
        <v>158</v>
      </c>
      <c r="E65" s="33" t="s">
        <v>55</v>
      </c>
      <c r="F65" s="1">
        <v>530302</v>
      </c>
      <c r="G65" s="36" t="s">
        <v>2</v>
      </c>
      <c r="H65" s="1">
        <v>530105</v>
      </c>
      <c r="K65" s="6"/>
      <c r="X65" s="35"/>
      <c r="Z65" s="11" t="s">
        <v>337</v>
      </c>
    </row>
    <row r="66" spans="4:26" ht="15" x14ac:dyDescent="0.25">
      <c r="D66" s="1" t="s">
        <v>157</v>
      </c>
      <c r="E66" s="33" t="s">
        <v>54</v>
      </c>
      <c r="F66" s="1">
        <v>530301</v>
      </c>
      <c r="G66" s="36" t="s">
        <v>141</v>
      </c>
      <c r="H66" s="1">
        <v>530201</v>
      </c>
      <c r="K66" s="6"/>
      <c r="X66" s="35"/>
      <c r="Z66" s="11" t="s">
        <v>338</v>
      </c>
    </row>
    <row r="67" spans="4:26" ht="15" x14ac:dyDescent="0.25">
      <c r="D67" s="1" t="s">
        <v>157</v>
      </c>
      <c r="E67" s="33" t="s">
        <v>34</v>
      </c>
      <c r="F67" s="1">
        <v>510709</v>
      </c>
      <c r="G67" s="36" t="s">
        <v>60</v>
      </c>
      <c r="H67" s="1">
        <v>530827</v>
      </c>
      <c r="K67" s="6"/>
      <c r="X67" s="35"/>
      <c r="Z67" s="11" t="s">
        <v>270</v>
      </c>
    </row>
    <row r="68" spans="4:26" ht="15" x14ac:dyDescent="0.25">
      <c r="D68" s="1" t="s">
        <v>158</v>
      </c>
      <c r="E68" s="33" t="s">
        <v>133</v>
      </c>
      <c r="F68" s="1">
        <v>530834</v>
      </c>
      <c r="G68" s="36" t="s">
        <v>120</v>
      </c>
      <c r="H68" s="1">
        <v>530505</v>
      </c>
      <c r="K68" s="6"/>
      <c r="X68" s="35"/>
    </row>
    <row r="69" spans="4:26" ht="15" x14ac:dyDescent="0.25">
      <c r="D69" s="1" t="s">
        <v>156</v>
      </c>
      <c r="E69" s="33" t="s">
        <v>43</v>
      </c>
      <c r="F69" s="1">
        <v>530813</v>
      </c>
      <c r="G69" s="36" t="s">
        <v>111</v>
      </c>
      <c r="H69" s="1">
        <v>530405</v>
      </c>
      <c r="K69" s="6"/>
      <c r="X69" s="35"/>
    </row>
    <row r="70" spans="4:26" ht="15" x14ac:dyDescent="0.25">
      <c r="D70" s="1" t="s">
        <v>156</v>
      </c>
      <c r="E70" s="33" t="s">
        <v>28</v>
      </c>
      <c r="F70" s="1">
        <v>510106</v>
      </c>
      <c r="G70" s="36"/>
      <c r="H70" s="1"/>
      <c r="K70" s="6"/>
      <c r="X70" s="35"/>
    </row>
    <row r="71" spans="4:26" ht="15" x14ac:dyDescent="0.25">
      <c r="D71" s="1" t="s">
        <v>158</v>
      </c>
      <c r="E71" s="1" t="s">
        <v>6</v>
      </c>
      <c r="F71" s="1">
        <v>570201</v>
      </c>
      <c r="G71" s="36"/>
      <c r="H71" s="1"/>
      <c r="K71" s="6"/>
      <c r="X71" s="35"/>
    </row>
    <row r="72" spans="4:26" ht="15" x14ac:dyDescent="0.25">
      <c r="D72" s="1" t="s">
        <v>157</v>
      </c>
      <c r="E72" s="33" t="s">
        <v>138</v>
      </c>
      <c r="F72" s="1">
        <v>531512</v>
      </c>
      <c r="G72" s="36"/>
      <c r="H72" s="1"/>
      <c r="K72" s="6"/>
      <c r="X72" s="35"/>
    </row>
    <row r="73" spans="4:26" ht="15" x14ac:dyDescent="0.25">
      <c r="D73" s="1" t="s">
        <v>157</v>
      </c>
      <c r="E73" s="33" t="s">
        <v>105</v>
      </c>
      <c r="F73" s="1">
        <v>530235</v>
      </c>
      <c r="G73" s="36"/>
      <c r="H73" s="1"/>
      <c r="K73" s="6"/>
      <c r="X73" s="35"/>
    </row>
    <row r="74" spans="4:26" ht="15" x14ac:dyDescent="0.25">
      <c r="D74" s="1" t="s">
        <v>157</v>
      </c>
      <c r="E74" s="33" t="s">
        <v>122</v>
      </c>
      <c r="F74" s="1">
        <v>530602</v>
      </c>
      <c r="G74" s="36"/>
      <c r="H74" s="1"/>
      <c r="K74" s="6"/>
      <c r="X74" s="35"/>
    </row>
    <row r="75" spans="4:26" ht="15" x14ac:dyDescent="0.25">
      <c r="D75" s="1" t="s">
        <v>158</v>
      </c>
      <c r="E75" s="33" t="s">
        <v>36</v>
      </c>
      <c r="F75" s="1">
        <v>530106</v>
      </c>
      <c r="G75" s="36"/>
      <c r="H75" s="1"/>
      <c r="K75" s="6"/>
      <c r="X75" s="35"/>
    </row>
    <row r="76" spans="4:26" ht="15" x14ac:dyDescent="0.25">
      <c r="D76" s="1" t="s">
        <v>158</v>
      </c>
      <c r="E76" s="33" t="s">
        <v>38</v>
      </c>
      <c r="F76" s="1">
        <v>530224</v>
      </c>
      <c r="G76" s="36"/>
      <c r="H76" s="1"/>
      <c r="K76" s="6"/>
      <c r="X76" s="35"/>
    </row>
    <row r="77" spans="4:26" ht="15" x14ac:dyDescent="0.25">
      <c r="D77" s="1" t="s">
        <v>156</v>
      </c>
      <c r="E77" s="33" t="s">
        <v>37</v>
      </c>
      <c r="F77" s="1">
        <v>530208</v>
      </c>
      <c r="G77" s="36"/>
      <c r="H77" s="1"/>
      <c r="K77" s="6"/>
      <c r="X77" s="35"/>
    </row>
    <row r="78" spans="4:26" ht="15" x14ac:dyDescent="0.25">
      <c r="D78" s="1" t="s">
        <v>158</v>
      </c>
      <c r="E78" s="33" t="s">
        <v>98</v>
      </c>
      <c r="F78" s="1">
        <v>530209</v>
      </c>
      <c r="G78" s="36"/>
      <c r="H78" s="1"/>
      <c r="K78" s="6"/>
      <c r="X78" s="35"/>
    </row>
    <row r="79" spans="4:26" ht="15" x14ac:dyDescent="0.25">
      <c r="D79" s="1" t="s">
        <v>156</v>
      </c>
      <c r="E79" s="33" t="s">
        <v>102</v>
      </c>
      <c r="F79" s="1">
        <v>530226</v>
      </c>
      <c r="G79" s="36"/>
      <c r="H79" s="1"/>
      <c r="X79" s="35"/>
    </row>
    <row r="80" spans="4:26" ht="15" x14ac:dyDescent="0.25">
      <c r="D80" s="1" t="s">
        <v>156</v>
      </c>
      <c r="E80" s="33" t="s">
        <v>100</v>
      </c>
      <c r="F80" s="1">
        <v>530220</v>
      </c>
      <c r="G80" s="36"/>
      <c r="H80" s="1"/>
      <c r="X80" s="35"/>
    </row>
    <row r="81" spans="4:24" ht="15" x14ac:dyDescent="0.25">
      <c r="D81" s="1" t="s">
        <v>156</v>
      </c>
      <c r="E81" s="33" t="s">
        <v>143</v>
      </c>
      <c r="F81" s="1">
        <v>530850</v>
      </c>
      <c r="G81" s="36"/>
      <c r="H81" s="1"/>
      <c r="X81" s="35"/>
    </row>
    <row r="82" spans="4:24" ht="15" x14ac:dyDescent="0.25">
      <c r="D82" s="1" t="s">
        <v>157</v>
      </c>
      <c r="E82" s="33" t="s">
        <v>45</v>
      </c>
      <c r="F82" s="1">
        <v>570102</v>
      </c>
      <c r="G82" s="36"/>
      <c r="H82" s="1"/>
      <c r="X82" s="35"/>
    </row>
    <row r="83" spans="4:24" ht="15" x14ac:dyDescent="0.25">
      <c r="D83" s="1" t="s">
        <v>158</v>
      </c>
      <c r="E83" s="33" t="s">
        <v>2</v>
      </c>
      <c r="F83" s="1">
        <v>530105</v>
      </c>
      <c r="G83" s="9"/>
      <c r="H83" s="9"/>
      <c r="X83" s="35"/>
    </row>
    <row r="84" spans="4:24" ht="15" x14ac:dyDescent="0.25">
      <c r="D84" s="1" t="s">
        <v>158</v>
      </c>
      <c r="E84" s="33" t="s">
        <v>141</v>
      </c>
      <c r="F84" s="1">
        <v>530201</v>
      </c>
      <c r="G84" s="9"/>
      <c r="H84" s="9"/>
      <c r="X84" s="35"/>
    </row>
    <row r="85" spans="4:24" ht="15" x14ac:dyDescent="0.25">
      <c r="D85" s="1" t="s">
        <v>158</v>
      </c>
      <c r="E85" s="33" t="s">
        <v>60</v>
      </c>
      <c r="F85" s="1">
        <v>530827</v>
      </c>
      <c r="G85" s="9"/>
      <c r="H85" s="9"/>
      <c r="X85" s="35"/>
    </row>
    <row r="86" spans="4:24" ht="15" x14ac:dyDescent="0.25">
      <c r="D86" s="1" t="s">
        <v>157</v>
      </c>
      <c r="E86" s="33" t="s">
        <v>120</v>
      </c>
      <c r="F86" s="1">
        <v>530505</v>
      </c>
      <c r="G86" s="9"/>
      <c r="H86" s="9"/>
      <c r="X86" s="35"/>
    </row>
    <row r="87" spans="4:24" ht="15" x14ac:dyDescent="0.25">
      <c r="D87" s="1" t="s">
        <v>158</v>
      </c>
      <c r="E87" s="33" t="s">
        <v>111</v>
      </c>
      <c r="F87" s="1">
        <v>530405</v>
      </c>
      <c r="G87" s="9"/>
      <c r="H87" s="9"/>
      <c r="X87" s="35"/>
    </row>
    <row r="88" spans="4:24" ht="15" x14ac:dyDescent="0.25">
      <c r="D88" s="1"/>
      <c r="E88" s="33"/>
      <c r="F88" s="1"/>
      <c r="G88" s="9"/>
      <c r="H88" s="9"/>
      <c r="X88" s="35"/>
    </row>
    <row r="89" spans="4:24" ht="15" x14ac:dyDescent="0.25">
      <c r="D89" s="1" t="s">
        <v>156</v>
      </c>
      <c r="E89" s="33"/>
      <c r="F89" s="1"/>
      <c r="G89" s="9"/>
      <c r="H89" s="9"/>
      <c r="X89" s="35"/>
    </row>
    <row r="90" spans="4:24" ht="15" x14ac:dyDescent="0.25">
      <c r="D90" s="1" t="s">
        <v>157</v>
      </c>
      <c r="E90" s="33"/>
      <c r="F90" s="1"/>
      <c r="G90" s="9"/>
      <c r="H90" s="9"/>
      <c r="X90" s="35"/>
    </row>
    <row r="91" spans="4:24" ht="15" x14ac:dyDescent="0.25">
      <c r="D91" s="1" t="s">
        <v>158</v>
      </c>
      <c r="E91" s="33"/>
      <c r="F91" s="1"/>
      <c r="G91" s="9"/>
      <c r="H91" s="9"/>
      <c r="X91" s="35"/>
    </row>
    <row r="92" spans="4:24" ht="15" x14ac:dyDescent="0.25">
      <c r="D92" s="1" t="s">
        <v>158</v>
      </c>
      <c r="E92" s="33"/>
      <c r="F92" s="1"/>
      <c r="G92" s="9"/>
      <c r="H92" s="9"/>
      <c r="X92" s="35"/>
    </row>
    <row r="93" spans="4:24" ht="15" x14ac:dyDescent="0.25">
      <c r="D93" s="1" t="s">
        <v>156</v>
      </c>
      <c r="E93" s="33"/>
      <c r="F93" s="1"/>
      <c r="G93" s="9"/>
      <c r="H93" s="9"/>
      <c r="X93" s="35"/>
    </row>
    <row r="94" spans="4:24" ht="15" x14ac:dyDescent="0.25">
      <c r="D94" s="1" t="s">
        <v>158</v>
      </c>
      <c r="E94" s="33"/>
      <c r="F94" s="1"/>
      <c r="G94" s="9"/>
      <c r="H94" s="9"/>
      <c r="X94" s="35"/>
    </row>
    <row r="95" spans="4:24" ht="15" x14ac:dyDescent="0.25">
      <c r="D95" s="1" t="s">
        <v>158</v>
      </c>
      <c r="E95" s="33"/>
      <c r="F95" s="1"/>
      <c r="G95" s="9"/>
      <c r="H95" s="9"/>
      <c r="X95" s="35"/>
    </row>
    <row r="96" spans="4:24" ht="15" x14ac:dyDescent="0.25">
      <c r="D96" s="1" t="s">
        <v>158</v>
      </c>
      <c r="E96" s="33"/>
      <c r="F96" s="1"/>
      <c r="G96" s="9"/>
      <c r="H96" s="9"/>
      <c r="X96" s="35"/>
    </row>
    <row r="97" spans="1:24" ht="15" x14ac:dyDescent="0.25">
      <c r="E97" s="37"/>
      <c r="F97" s="9"/>
      <c r="G97" s="9"/>
      <c r="H97" s="9"/>
      <c r="X97" s="35"/>
    </row>
    <row r="98" spans="1:24" ht="15" x14ac:dyDescent="0.25">
      <c r="E98" s="37"/>
      <c r="F98" s="9"/>
      <c r="G98" s="9"/>
      <c r="H98" s="9"/>
      <c r="X98" s="35"/>
    </row>
    <row r="99" spans="1:24" ht="15" x14ac:dyDescent="0.25">
      <c r="E99" s="37"/>
      <c r="F99" s="9"/>
      <c r="G99" s="9"/>
      <c r="H99" s="9"/>
      <c r="X99" s="35"/>
    </row>
    <row r="100" spans="1:24" ht="15" x14ac:dyDescent="0.25">
      <c r="E100" s="37"/>
      <c r="F100" s="9"/>
      <c r="G100" s="9"/>
      <c r="H100" s="9"/>
      <c r="X100" s="35"/>
    </row>
    <row r="101" spans="1:24" ht="15" x14ac:dyDescent="0.25">
      <c r="E101" s="37"/>
      <c r="F101" s="9"/>
      <c r="G101" s="9"/>
      <c r="H101" s="9"/>
      <c r="X101" s="35"/>
    </row>
    <row r="102" spans="1:24" ht="15" x14ac:dyDescent="0.25">
      <c r="E102" s="37"/>
      <c r="F102" s="9"/>
      <c r="G102" s="9"/>
      <c r="H102" s="9"/>
      <c r="X102" s="35"/>
    </row>
    <row r="103" spans="1:24" ht="15" x14ac:dyDescent="0.25">
      <c r="E103" s="37"/>
      <c r="F103" s="9"/>
      <c r="G103" s="9"/>
      <c r="H103" s="9"/>
      <c r="X103" s="35"/>
    </row>
    <row r="104" spans="1:24" ht="15" x14ac:dyDescent="0.25">
      <c r="A104" s="34" t="s">
        <v>99</v>
      </c>
      <c r="B104" s="34"/>
      <c r="C104" s="3" t="s">
        <v>83</v>
      </c>
      <c r="D104" s="7"/>
      <c r="E104" s="37"/>
      <c r="F104" s="9"/>
      <c r="G104" s="9"/>
      <c r="H104" s="9"/>
      <c r="X104" s="35"/>
    </row>
    <row r="105" spans="1:24" ht="15" x14ac:dyDescent="0.25">
      <c r="E105" s="38"/>
      <c r="F105" s="8"/>
      <c r="G105" s="9"/>
      <c r="H105" s="9"/>
      <c r="X105" s="35"/>
    </row>
    <row r="106" spans="1:24" ht="15" x14ac:dyDescent="0.25">
      <c r="E106" s="33"/>
      <c r="F106" s="1"/>
      <c r="G106" s="9"/>
      <c r="H106" s="9"/>
      <c r="X106" s="35"/>
    </row>
    <row r="107" spans="1:24" ht="15" x14ac:dyDescent="0.25">
      <c r="E107" s="33"/>
      <c r="F107" s="1"/>
      <c r="G107" s="9"/>
      <c r="H107" s="9"/>
      <c r="X107" s="35"/>
    </row>
    <row r="108" spans="1:24" ht="15" x14ac:dyDescent="0.25">
      <c r="E108" s="33"/>
      <c r="F108" s="1"/>
      <c r="G108" s="9"/>
      <c r="H108" s="9"/>
      <c r="X108" s="35"/>
    </row>
    <row r="109" spans="1:24" ht="15" x14ac:dyDescent="0.25">
      <c r="E109" s="33"/>
      <c r="F109" s="1"/>
      <c r="G109" s="9"/>
      <c r="H109" s="9"/>
      <c r="X109" s="35"/>
    </row>
    <row r="110" spans="1:24" ht="15" x14ac:dyDescent="0.25">
      <c r="E110" s="33"/>
      <c r="F110" s="1"/>
      <c r="G110" s="9"/>
      <c r="H110" s="9"/>
      <c r="X110" s="35"/>
    </row>
    <row r="111" spans="1:24" ht="15" x14ac:dyDescent="0.25">
      <c r="E111" s="33"/>
      <c r="F111" s="1"/>
      <c r="G111" s="9"/>
      <c r="H111" s="9"/>
      <c r="X111" s="35"/>
    </row>
    <row r="112" spans="1:24" ht="15" x14ac:dyDescent="0.25">
      <c r="E112" s="33"/>
      <c r="F112" s="1"/>
      <c r="G112" s="9"/>
      <c r="H112" s="9"/>
      <c r="X112" s="35"/>
    </row>
    <row r="113" spans="5:24" ht="15" x14ac:dyDescent="0.25">
      <c r="E113" s="33"/>
      <c r="F113" s="1"/>
      <c r="G113" s="9"/>
      <c r="H113" s="9"/>
      <c r="X113" s="35"/>
    </row>
    <row r="114" spans="5:24" ht="15" x14ac:dyDescent="0.25">
      <c r="E114" s="33"/>
      <c r="F114" s="1"/>
      <c r="G114" s="9"/>
      <c r="H114" s="9"/>
      <c r="X114" s="35"/>
    </row>
    <row r="115" spans="5:24" ht="15" x14ac:dyDescent="0.25">
      <c r="E115" s="33"/>
      <c r="F115" s="1"/>
      <c r="G115" s="9"/>
      <c r="H115" s="9"/>
      <c r="X115" s="35"/>
    </row>
    <row r="116" spans="5:24" ht="15" x14ac:dyDescent="0.25">
      <c r="E116" s="33"/>
      <c r="F116" s="1"/>
      <c r="G116" s="9"/>
      <c r="H116" s="9"/>
      <c r="X116" s="35"/>
    </row>
    <row r="117" spans="5:24" ht="15" x14ac:dyDescent="0.25">
      <c r="E117" s="33"/>
      <c r="F117" s="1"/>
      <c r="G117" s="9"/>
      <c r="H117" s="9"/>
      <c r="X117" s="35"/>
    </row>
    <row r="118" spans="5:24" ht="15" x14ac:dyDescent="0.25">
      <c r="E118" s="33"/>
      <c r="F118" s="1"/>
      <c r="G118" s="9"/>
      <c r="H118" s="9"/>
      <c r="X118" s="35"/>
    </row>
    <row r="119" spans="5:24" ht="15" x14ac:dyDescent="0.25">
      <c r="E119" s="33"/>
      <c r="F119" s="1"/>
      <c r="G119" s="9"/>
      <c r="H119" s="9"/>
      <c r="X119" s="35"/>
    </row>
    <row r="120" spans="5:24" ht="15" x14ac:dyDescent="0.25">
      <c r="E120" s="33"/>
      <c r="F120" s="1"/>
      <c r="G120" s="9"/>
      <c r="H120" s="9"/>
      <c r="X120" s="35"/>
    </row>
    <row r="121" spans="5:24" ht="15" x14ac:dyDescent="0.25">
      <c r="E121" s="33"/>
      <c r="F121" s="1"/>
      <c r="G121" s="9"/>
      <c r="H121" s="9"/>
      <c r="X121" s="35"/>
    </row>
    <row r="122" spans="5:24" ht="15" x14ac:dyDescent="0.25">
      <c r="E122" s="33"/>
      <c r="F122" s="1"/>
      <c r="G122" s="9"/>
      <c r="H122" s="9"/>
      <c r="X122" s="35"/>
    </row>
    <row r="123" spans="5:24" ht="15" x14ac:dyDescent="0.25">
      <c r="E123" s="33"/>
      <c r="F123" s="1"/>
      <c r="G123" s="9"/>
      <c r="H123" s="9"/>
      <c r="X123" s="35"/>
    </row>
    <row r="124" spans="5:24" ht="15" x14ac:dyDescent="0.25">
      <c r="E124" s="33"/>
      <c r="F124" s="1"/>
      <c r="G124" s="9"/>
      <c r="H124" s="9"/>
      <c r="X124" s="35"/>
    </row>
    <row r="125" spans="5:24" ht="15" x14ac:dyDescent="0.25">
      <c r="E125" s="33"/>
      <c r="F125" s="1"/>
      <c r="G125" s="9"/>
      <c r="H125" s="9"/>
      <c r="X125" s="35"/>
    </row>
    <row r="126" spans="5:24" ht="15" x14ac:dyDescent="0.25">
      <c r="E126" s="33"/>
      <c r="F126" s="1"/>
      <c r="G126" s="9"/>
      <c r="H126" s="9"/>
      <c r="X126" s="35"/>
    </row>
    <row r="127" spans="5:24" ht="15" x14ac:dyDescent="0.25">
      <c r="E127" s="33"/>
      <c r="F127" s="1"/>
      <c r="G127" s="9"/>
      <c r="H127" s="9"/>
      <c r="X127" s="35"/>
    </row>
    <row r="128" spans="5:24" ht="15" x14ac:dyDescent="0.25">
      <c r="E128" s="33"/>
      <c r="F128" s="1"/>
      <c r="G128" s="9"/>
      <c r="H128" s="9"/>
      <c r="X128" s="35"/>
    </row>
    <row r="129" spans="1:24" ht="15" x14ac:dyDescent="0.25">
      <c r="A129" s="34" t="s">
        <v>116</v>
      </c>
      <c r="B129" s="34"/>
      <c r="C129" s="3" t="s">
        <v>88</v>
      </c>
      <c r="D129" s="3"/>
      <c r="E129" s="33"/>
      <c r="F129" s="1"/>
      <c r="G129" s="9"/>
      <c r="H129" s="9"/>
      <c r="X129" s="35"/>
    </row>
    <row r="130" spans="1:24" ht="15" x14ac:dyDescent="0.25">
      <c r="A130" s="34" t="s">
        <v>121</v>
      </c>
      <c r="B130" s="34"/>
      <c r="C130" s="3" t="s">
        <v>89</v>
      </c>
      <c r="D130" s="3"/>
      <c r="E130" s="33"/>
      <c r="F130" s="1"/>
      <c r="G130" s="9"/>
      <c r="H130" s="9"/>
      <c r="X130" s="35"/>
    </row>
    <row r="131" spans="1:24" ht="15" x14ac:dyDescent="0.25">
      <c r="A131" s="34" t="s">
        <v>134</v>
      </c>
      <c r="B131" s="34"/>
      <c r="C131" s="3" t="s">
        <v>93</v>
      </c>
      <c r="D131" s="3"/>
      <c r="E131" s="33"/>
      <c r="F131" s="1"/>
      <c r="G131" s="9"/>
      <c r="H131" s="9"/>
      <c r="X131" s="35"/>
    </row>
    <row r="132" spans="1:24" ht="15" x14ac:dyDescent="0.25">
      <c r="A132" s="34" t="s">
        <v>107</v>
      </c>
      <c r="B132" s="34"/>
      <c r="C132" s="3" t="s">
        <v>87</v>
      </c>
      <c r="D132" s="3"/>
      <c r="E132" s="33"/>
      <c r="F132" s="1"/>
      <c r="G132" s="9"/>
      <c r="H132" s="9"/>
      <c r="X132" s="35"/>
    </row>
    <row r="133" spans="1:24" ht="15" x14ac:dyDescent="0.25">
      <c r="E133" s="33"/>
      <c r="F133" s="1"/>
      <c r="G133" s="9"/>
      <c r="H133" s="9"/>
      <c r="X133" s="35"/>
    </row>
    <row r="134" spans="1:24" ht="15" x14ac:dyDescent="0.25">
      <c r="E134" s="33"/>
      <c r="F134" s="1"/>
      <c r="G134" s="9"/>
      <c r="H134" s="9"/>
      <c r="X134" s="35"/>
    </row>
    <row r="135" spans="1:24" ht="15" x14ac:dyDescent="0.25">
      <c r="E135" s="33"/>
      <c r="F135" s="1"/>
      <c r="G135" s="9"/>
      <c r="H135" s="9"/>
      <c r="X135" s="35"/>
    </row>
    <row r="136" spans="1:24" ht="15" x14ac:dyDescent="0.25">
      <c r="E136" s="33"/>
      <c r="F136" s="1"/>
      <c r="G136" s="9"/>
      <c r="H136" s="9"/>
      <c r="X136" s="35"/>
    </row>
    <row r="137" spans="1:24" ht="15" x14ac:dyDescent="0.25">
      <c r="E137" s="33"/>
      <c r="F137" s="1"/>
      <c r="G137" s="9"/>
      <c r="H137" s="9"/>
      <c r="X137" s="35"/>
    </row>
    <row r="138" spans="1:24" ht="15" x14ac:dyDescent="0.25">
      <c r="E138" s="33"/>
      <c r="F138" s="1"/>
      <c r="G138" s="9"/>
      <c r="H138" s="9"/>
      <c r="X138" s="35"/>
    </row>
    <row r="139" spans="1:24" ht="15" x14ac:dyDescent="0.25">
      <c r="E139" s="33"/>
      <c r="F139" s="1"/>
      <c r="G139" s="9"/>
      <c r="H139" s="9"/>
      <c r="X139" s="35"/>
    </row>
    <row r="140" spans="1:24" ht="15" x14ac:dyDescent="0.25">
      <c r="E140" s="33"/>
      <c r="F140" s="1"/>
      <c r="G140" s="9"/>
      <c r="H140" s="9"/>
      <c r="X140" s="35"/>
    </row>
    <row r="141" spans="1:24" ht="15" x14ac:dyDescent="0.25">
      <c r="E141" s="33"/>
      <c r="F141" s="1"/>
      <c r="G141" s="9"/>
      <c r="H141" s="9"/>
      <c r="X141" s="35"/>
    </row>
    <row r="142" spans="1:24" ht="15" x14ac:dyDescent="0.25">
      <c r="E142" s="33"/>
      <c r="F142" s="1"/>
      <c r="G142" s="9"/>
      <c r="H142" s="9"/>
      <c r="X142" s="35"/>
    </row>
    <row r="143" spans="1:24" ht="15" x14ac:dyDescent="0.25">
      <c r="E143" s="33"/>
      <c r="F143" s="1"/>
      <c r="G143" s="9"/>
      <c r="H143" s="9"/>
      <c r="X143" s="35"/>
    </row>
    <row r="144" spans="1:24" ht="15" x14ac:dyDescent="0.25">
      <c r="E144" s="33"/>
      <c r="F144" s="1"/>
      <c r="G144" s="9"/>
      <c r="H144" s="9"/>
      <c r="X144" s="35"/>
    </row>
    <row r="145" spans="5:24" ht="15" x14ac:dyDescent="0.25">
      <c r="E145" s="33"/>
      <c r="F145" s="1"/>
      <c r="G145" s="9"/>
      <c r="H145" s="9"/>
      <c r="X145" s="35"/>
    </row>
    <row r="146" spans="5:24" ht="15" x14ac:dyDescent="0.25">
      <c r="E146" s="33"/>
      <c r="F146" s="1"/>
      <c r="G146" s="9"/>
      <c r="H146" s="9"/>
      <c r="X146" s="35"/>
    </row>
    <row r="147" spans="5:24" ht="15" x14ac:dyDescent="0.25">
      <c r="E147" s="33"/>
      <c r="F147" s="1"/>
      <c r="G147" s="9"/>
      <c r="H147" s="9"/>
      <c r="X147" s="35"/>
    </row>
    <row r="148" spans="5:24" ht="15" x14ac:dyDescent="0.25">
      <c r="E148" s="33"/>
      <c r="F148" s="1"/>
      <c r="G148" s="9"/>
      <c r="H148" s="9"/>
      <c r="X148" s="35"/>
    </row>
    <row r="149" spans="5:24" ht="15" x14ac:dyDescent="0.25">
      <c r="E149" s="33"/>
      <c r="F149" s="1"/>
      <c r="G149" s="9"/>
      <c r="H149" s="9"/>
      <c r="X149" s="35"/>
    </row>
    <row r="150" spans="5:24" ht="15" x14ac:dyDescent="0.25">
      <c r="E150" s="33"/>
      <c r="F150" s="1"/>
      <c r="G150" s="9"/>
      <c r="H150" s="9"/>
      <c r="X150" s="35"/>
    </row>
    <row r="151" spans="5:24" ht="15" x14ac:dyDescent="0.25">
      <c r="E151" s="33"/>
      <c r="F151" s="1"/>
      <c r="G151" s="9"/>
      <c r="H151" s="9"/>
      <c r="X151" s="35"/>
    </row>
    <row r="152" spans="5:24" ht="15" x14ac:dyDescent="0.25">
      <c r="E152" s="33"/>
      <c r="F152" s="1"/>
      <c r="G152" s="9"/>
      <c r="H152" s="9"/>
      <c r="X152" s="35"/>
    </row>
    <row r="153" spans="5:24" ht="15" x14ac:dyDescent="0.25">
      <c r="E153" s="33"/>
      <c r="F153" s="1"/>
      <c r="G153" s="9"/>
      <c r="H153" s="9"/>
      <c r="X153" s="35"/>
    </row>
    <row r="154" spans="5:24" ht="15" x14ac:dyDescent="0.25">
      <c r="E154" s="33"/>
      <c r="F154" s="1"/>
      <c r="G154" s="9"/>
      <c r="H154" s="9"/>
      <c r="X154" s="35"/>
    </row>
    <row r="155" spans="5:24" ht="15" x14ac:dyDescent="0.25">
      <c r="E155" s="33"/>
      <c r="F155" s="1"/>
      <c r="G155" s="9"/>
      <c r="H155" s="9"/>
      <c r="X155" s="35"/>
    </row>
    <row r="156" spans="5:24" ht="15" x14ac:dyDescent="0.25">
      <c r="E156" s="33"/>
      <c r="F156" s="1"/>
      <c r="G156" s="9"/>
      <c r="H156" s="9"/>
      <c r="X156" s="35"/>
    </row>
    <row r="157" spans="5:24" ht="15" x14ac:dyDescent="0.25">
      <c r="E157" s="33"/>
      <c r="F157" s="1"/>
      <c r="G157" s="9"/>
      <c r="H157" s="9"/>
      <c r="X157" s="35"/>
    </row>
    <row r="158" spans="5:24" ht="15" x14ac:dyDescent="0.25">
      <c r="E158" s="33"/>
      <c r="F158" s="1"/>
      <c r="G158" s="9"/>
      <c r="H158" s="9"/>
      <c r="X158" s="35"/>
    </row>
    <row r="159" spans="5:24" ht="15" x14ac:dyDescent="0.25">
      <c r="E159" s="33"/>
      <c r="F159" s="1"/>
      <c r="G159" s="9"/>
      <c r="H159" s="9"/>
      <c r="X159" s="35"/>
    </row>
    <row r="160" spans="5:24" ht="15" x14ac:dyDescent="0.25">
      <c r="E160" s="33"/>
      <c r="F160" s="1"/>
      <c r="G160" s="9"/>
      <c r="H160" s="9"/>
      <c r="X160" s="35"/>
    </row>
    <row r="161" spans="1:24" ht="15" x14ac:dyDescent="0.25">
      <c r="E161" s="33"/>
      <c r="F161" s="1"/>
      <c r="G161" s="9"/>
      <c r="H161" s="9"/>
      <c r="X161" s="35"/>
    </row>
    <row r="162" spans="1:24" ht="15" x14ac:dyDescent="0.25">
      <c r="E162" s="33"/>
      <c r="F162" s="1"/>
      <c r="G162" s="9"/>
      <c r="H162" s="9"/>
      <c r="X162" s="35"/>
    </row>
    <row r="163" spans="1:24" ht="15" x14ac:dyDescent="0.25">
      <c r="E163" s="33"/>
      <c r="F163" s="1"/>
      <c r="G163" s="9"/>
      <c r="H163" s="9"/>
      <c r="X163" s="35"/>
    </row>
    <row r="164" spans="1:24" ht="15" x14ac:dyDescent="0.25">
      <c r="E164" s="33"/>
      <c r="F164" s="1"/>
      <c r="G164" s="9"/>
      <c r="H164" s="9"/>
      <c r="X164" s="35"/>
    </row>
    <row r="165" spans="1:24" ht="15" x14ac:dyDescent="0.25">
      <c r="E165" s="33"/>
      <c r="F165" s="1"/>
      <c r="G165" s="9"/>
      <c r="H165" s="9"/>
      <c r="X165" s="35"/>
    </row>
    <row r="166" spans="1:24" ht="15" x14ac:dyDescent="0.25">
      <c r="E166" s="33"/>
      <c r="F166" s="1"/>
      <c r="G166" s="9"/>
      <c r="H166" s="9"/>
      <c r="X166" s="35"/>
    </row>
    <row r="167" spans="1:24" ht="15" x14ac:dyDescent="0.25">
      <c r="A167" s="34" t="s">
        <v>101</v>
      </c>
      <c r="B167" s="34"/>
      <c r="C167" s="3" t="s">
        <v>84</v>
      </c>
      <c r="D167" s="3"/>
      <c r="E167" s="33"/>
      <c r="F167" s="1"/>
      <c r="G167" s="9"/>
      <c r="H167" s="9"/>
      <c r="X167" s="35"/>
    </row>
    <row r="168" spans="1:24" ht="15" x14ac:dyDescent="0.25">
      <c r="A168" s="34" t="s">
        <v>101</v>
      </c>
      <c r="B168" s="34"/>
      <c r="C168" s="3" t="s">
        <v>90</v>
      </c>
      <c r="D168" s="3"/>
      <c r="E168" s="33"/>
      <c r="F168" s="1"/>
      <c r="G168" s="9"/>
      <c r="H168" s="9"/>
      <c r="X168" s="35"/>
    </row>
    <row r="169" spans="1:24" ht="15" x14ac:dyDescent="0.25">
      <c r="E169" s="33"/>
      <c r="F169" s="1"/>
      <c r="G169" s="9"/>
      <c r="H169" s="9"/>
      <c r="X169" s="35"/>
    </row>
    <row r="170" spans="1:24" ht="15" x14ac:dyDescent="0.25">
      <c r="E170" s="33"/>
      <c r="F170" s="1"/>
      <c r="G170" s="9"/>
      <c r="H170" s="9"/>
      <c r="X170" s="35"/>
    </row>
    <row r="171" spans="1:24" ht="15" x14ac:dyDescent="0.25">
      <c r="E171" s="33"/>
      <c r="F171" s="1"/>
      <c r="G171" s="9"/>
      <c r="H171" s="9"/>
      <c r="X171" s="35"/>
    </row>
    <row r="172" spans="1:24" ht="15" x14ac:dyDescent="0.25">
      <c r="E172" s="33"/>
      <c r="F172" s="1"/>
      <c r="G172" s="9"/>
      <c r="H172" s="9"/>
      <c r="X172" s="35"/>
    </row>
    <row r="173" spans="1:24" ht="15" x14ac:dyDescent="0.25">
      <c r="E173" s="33"/>
      <c r="F173" s="1"/>
      <c r="G173" s="9"/>
      <c r="H173" s="9"/>
      <c r="X173" s="35"/>
    </row>
    <row r="174" spans="1:24" ht="15" x14ac:dyDescent="0.25">
      <c r="E174" s="33"/>
      <c r="F174" s="1"/>
      <c r="G174" s="9"/>
      <c r="H174" s="9"/>
      <c r="X174" s="35"/>
    </row>
    <row r="175" spans="1:24" ht="15" x14ac:dyDescent="0.25">
      <c r="E175" s="33"/>
      <c r="F175" s="1"/>
      <c r="G175" s="9"/>
      <c r="H175" s="9"/>
      <c r="X175" s="35"/>
    </row>
    <row r="176" spans="1:24" ht="15" x14ac:dyDescent="0.25">
      <c r="A176" s="34" t="s">
        <v>103</v>
      </c>
      <c r="B176" s="34"/>
      <c r="C176" s="3" t="s">
        <v>85</v>
      </c>
      <c r="D176" s="3"/>
      <c r="E176" s="33"/>
      <c r="F176" s="1"/>
      <c r="G176" s="9"/>
      <c r="H176" s="9"/>
      <c r="X176" s="35"/>
    </row>
    <row r="177" spans="5:24" ht="15" x14ac:dyDescent="0.25">
      <c r="E177" s="33"/>
      <c r="F177" s="1"/>
      <c r="G177" s="9"/>
      <c r="H177" s="9"/>
      <c r="X177" s="35"/>
    </row>
    <row r="178" spans="5:24" ht="15" x14ac:dyDescent="0.25">
      <c r="E178" s="33"/>
      <c r="F178" s="1"/>
      <c r="G178" s="9"/>
      <c r="H178" s="9"/>
      <c r="X178" s="35"/>
    </row>
    <row r="179" spans="5:24" ht="15" x14ac:dyDescent="0.25">
      <c r="E179" s="33"/>
      <c r="F179" s="1"/>
      <c r="G179" s="9"/>
      <c r="H179" s="9"/>
      <c r="X179" s="35"/>
    </row>
    <row r="180" spans="5:24" ht="15" x14ac:dyDescent="0.25">
      <c r="E180" s="33"/>
      <c r="F180" s="1"/>
      <c r="G180" s="9"/>
      <c r="H180" s="9"/>
      <c r="X180" s="35"/>
    </row>
    <row r="181" spans="5:24" ht="15" x14ac:dyDescent="0.25">
      <c r="E181" s="33"/>
      <c r="F181" s="1"/>
      <c r="G181" s="9"/>
      <c r="H181" s="9"/>
      <c r="X181" s="35"/>
    </row>
    <row r="182" spans="5:24" ht="15" x14ac:dyDescent="0.25">
      <c r="E182" s="33"/>
      <c r="F182" s="1"/>
      <c r="G182" s="9"/>
      <c r="H182" s="9"/>
      <c r="X182" s="35"/>
    </row>
    <row r="183" spans="5:24" ht="15" x14ac:dyDescent="0.25">
      <c r="E183" s="33"/>
      <c r="F183" s="1"/>
      <c r="G183" s="9"/>
      <c r="H183" s="9"/>
      <c r="X183" s="35"/>
    </row>
    <row r="184" spans="5:24" ht="15" x14ac:dyDescent="0.25">
      <c r="E184" s="33"/>
      <c r="F184" s="1"/>
      <c r="G184" s="9"/>
      <c r="H184" s="9"/>
      <c r="X184" s="35"/>
    </row>
    <row r="185" spans="5:24" ht="15" x14ac:dyDescent="0.25">
      <c r="E185" s="33"/>
      <c r="F185" s="1"/>
      <c r="G185" s="9"/>
      <c r="H185" s="9"/>
      <c r="X185" s="35"/>
    </row>
    <row r="186" spans="5:24" ht="15" x14ac:dyDescent="0.25">
      <c r="E186" s="33"/>
      <c r="F186" s="1"/>
      <c r="G186" s="9"/>
      <c r="H186" s="9"/>
      <c r="X186" s="35"/>
    </row>
    <row r="187" spans="5:24" ht="15" x14ac:dyDescent="0.25">
      <c r="E187" s="33"/>
      <c r="F187" s="2"/>
      <c r="G187" s="9"/>
      <c r="H187" s="9"/>
      <c r="X187" s="35"/>
    </row>
    <row r="188" spans="5:24" ht="15" x14ac:dyDescent="0.25">
      <c r="E188" s="33"/>
      <c r="F188" s="2"/>
      <c r="G188" s="9"/>
      <c r="H188" s="9"/>
      <c r="X188" s="35"/>
    </row>
    <row r="189" spans="5:24" ht="15" x14ac:dyDescent="0.25">
      <c r="E189" s="33"/>
      <c r="F189" s="2"/>
      <c r="G189" s="9"/>
      <c r="H189" s="9"/>
      <c r="X189" s="35"/>
    </row>
    <row r="190" spans="5:24" ht="15" x14ac:dyDescent="0.25">
      <c r="E190" s="33"/>
      <c r="F190" s="2"/>
      <c r="G190" s="9"/>
      <c r="H190" s="9"/>
      <c r="X190" s="35"/>
    </row>
    <row r="191" spans="5:24" ht="15" x14ac:dyDescent="0.25">
      <c r="E191" s="33"/>
      <c r="F191" s="2"/>
      <c r="G191" s="9"/>
      <c r="H191" s="9"/>
      <c r="X191" s="35"/>
    </row>
    <row r="192" spans="5:24" ht="15" x14ac:dyDescent="0.25">
      <c r="E192" s="33"/>
      <c r="F192" s="2"/>
      <c r="G192" s="9"/>
      <c r="H192" s="9"/>
      <c r="X192" s="35"/>
    </row>
    <row r="193" spans="5:24" ht="15" x14ac:dyDescent="0.25">
      <c r="E193" s="33"/>
      <c r="F193" s="2"/>
      <c r="G193" s="9"/>
      <c r="H193" s="9"/>
      <c r="X193" s="35"/>
    </row>
    <row r="194" spans="5:24" ht="15" x14ac:dyDescent="0.25">
      <c r="E194" s="33"/>
      <c r="F194" s="2"/>
      <c r="G194" s="9"/>
      <c r="H194" s="9"/>
      <c r="X194" s="35"/>
    </row>
    <row r="195" spans="5:24" ht="15" x14ac:dyDescent="0.25">
      <c r="E195" s="33"/>
      <c r="F195" s="2"/>
      <c r="G195" s="9"/>
      <c r="H195" s="9"/>
      <c r="X195" s="35"/>
    </row>
    <row r="196" spans="5:24" ht="15" x14ac:dyDescent="0.25">
      <c r="E196" s="33"/>
      <c r="F196" s="2"/>
      <c r="G196" s="9"/>
      <c r="H196" s="9"/>
      <c r="X196" s="35"/>
    </row>
    <row r="197" spans="5:24" ht="15" x14ac:dyDescent="0.25">
      <c r="E197" s="33"/>
      <c r="F197" s="2"/>
      <c r="G197" s="9"/>
      <c r="H197" s="9"/>
      <c r="X197" s="35"/>
    </row>
    <row r="198" spans="5:24" ht="15" x14ac:dyDescent="0.25">
      <c r="E198" s="33"/>
      <c r="F198" s="2"/>
      <c r="G198" s="9"/>
      <c r="H198" s="9"/>
      <c r="X198" s="35"/>
    </row>
    <row r="199" spans="5:24" ht="15" x14ac:dyDescent="0.25">
      <c r="E199" s="33"/>
      <c r="F199" s="2"/>
      <c r="G199" s="9"/>
      <c r="H199" s="9"/>
      <c r="X199" s="35"/>
    </row>
    <row r="200" spans="5:24" ht="15" x14ac:dyDescent="0.25">
      <c r="E200" s="33"/>
      <c r="F200" s="2"/>
      <c r="G200" s="9"/>
      <c r="H200" s="9"/>
      <c r="X200" s="35"/>
    </row>
    <row r="201" spans="5:24" ht="15" x14ac:dyDescent="0.25">
      <c r="E201" s="33"/>
      <c r="F201" s="2"/>
      <c r="G201" s="9"/>
      <c r="H201" s="9"/>
      <c r="X201" s="35"/>
    </row>
    <row r="202" spans="5:24" ht="15" x14ac:dyDescent="0.25">
      <c r="X202" s="35"/>
    </row>
    <row r="203" spans="5:24" ht="15" x14ac:dyDescent="0.25">
      <c r="X203" s="35"/>
    </row>
    <row r="204" spans="5:24" ht="15" x14ac:dyDescent="0.25">
      <c r="X204" s="35"/>
    </row>
    <row r="205" spans="5:24" ht="15" x14ac:dyDescent="0.25">
      <c r="X205" s="35"/>
    </row>
    <row r="206" spans="5:24" ht="15" x14ac:dyDescent="0.25">
      <c r="X206" s="35"/>
    </row>
    <row r="207" spans="5:24" ht="15" x14ac:dyDescent="0.25">
      <c r="X207" s="35"/>
    </row>
    <row r="208" spans="5:24" ht="15" x14ac:dyDescent="0.25">
      <c r="X208" s="35"/>
    </row>
    <row r="209" spans="24:24" ht="15" x14ac:dyDescent="0.25">
      <c r="X209" s="35"/>
    </row>
    <row r="210" spans="24:24" ht="15" x14ac:dyDescent="0.25">
      <c r="X210" s="35"/>
    </row>
    <row r="211" spans="24:24" ht="15" x14ac:dyDescent="0.25">
      <c r="X211" s="35"/>
    </row>
    <row r="212" spans="24:24" ht="15" x14ac:dyDescent="0.25">
      <c r="X212" s="35"/>
    </row>
    <row r="213" spans="24:24" ht="15" x14ac:dyDescent="0.25">
      <c r="X213" s="35"/>
    </row>
    <row r="214" spans="24:24" ht="15" x14ac:dyDescent="0.25">
      <c r="X214" s="35"/>
    </row>
    <row r="215" spans="24:24" ht="15" x14ac:dyDescent="0.25">
      <c r="X215" s="35"/>
    </row>
    <row r="216" spans="24:24" ht="15" x14ac:dyDescent="0.25">
      <c r="X216" s="35"/>
    </row>
    <row r="217" spans="24:24" ht="15" x14ac:dyDescent="0.25">
      <c r="X217" s="35"/>
    </row>
    <row r="218" spans="24:24" ht="15" x14ac:dyDescent="0.25">
      <c r="X218" s="35"/>
    </row>
    <row r="219" spans="24:24" ht="15" x14ac:dyDescent="0.25">
      <c r="X219" s="35"/>
    </row>
    <row r="220" spans="24:24" ht="15" x14ac:dyDescent="0.25">
      <c r="X220" s="35"/>
    </row>
    <row r="221" spans="24:24" ht="15" x14ac:dyDescent="0.25">
      <c r="X221" s="35"/>
    </row>
    <row r="222" spans="24:24" ht="15" x14ac:dyDescent="0.25">
      <c r="X222" s="35"/>
    </row>
    <row r="223" spans="24:24" ht="15" x14ac:dyDescent="0.25">
      <c r="X223" s="35"/>
    </row>
    <row r="224" spans="24:24" ht="15" x14ac:dyDescent="0.25">
      <c r="X224" s="35"/>
    </row>
    <row r="225" spans="24:24" ht="15" x14ac:dyDescent="0.25">
      <c r="X225" s="35"/>
    </row>
    <row r="226" spans="24:24" ht="15" x14ac:dyDescent="0.25">
      <c r="X226" s="35"/>
    </row>
    <row r="227" spans="24:24" ht="15" x14ac:dyDescent="0.25">
      <c r="X227" s="35"/>
    </row>
  </sheetData>
  <sheetProtection selectLockedCells="1" selectUnlockedCells="1"/>
  <sortState ref="AS3:AS50">
    <sortCondition sortBy="cellColor" ref="AS3:AS50" dxfId="7"/>
  </sortState>
  <conditionalFormatting sqref="F102:H186 C176:D176 C167:D168 C129:D132">
    <cfRule type="duplicateValues" dxfId="6" priority="6"/>
    <cfRule type="duplicateValues" dxfId="5" priority="7"/>
    <cfRule type="duplicateValues" dxfId="4" priority="8"/>
  </conditionalFormatting>
  <conditionalFormatting sqref="F194:H201">
    <cfRule type="duplicateValues" dxfId="3" priority="41"/>
    <cfRule type="duplicateValues" dxfId="2" priority="42"/>
    <cfRule type="duplicateValues" dxfId="1" priority="43"/>
  </conditionalFormatting>
  <conditionalFormatting sqref="F194:H201">
    <cfRule type="duplicateValues" dxfId="0" priority="50"/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Normal="100" workbookViewId="0">
      <selection activeCell="B5" sqref="B5"/>
    </sheetView>
  </sheetViews>
  <sheetFormatPr baseColWidth="10" defaultRowHeight="12.75" x14ac:dyDescent="0.25"/>
  <cols>
    <col min="1" max="1" width="6" style="198" bestFit="1" customWidth="1"/>
    <col min="2" max="2" width="25.7109375" style="205" customWidth="1"/>
    <col min="3" max="3" width="14.7109375" style="205" customWidth="1"/>
    <col min="4" max="4" width="15.7109375" style="206" customWidth="1"/>
    <col min="5" max="5" width="15.7109375" style="207" customWidth="1"/>
    <col min="6" max="6" width="26.7109375" style="207" customWidth="1"/>
    <col min="7" max="7" width="12.85546875" style="198" bestFit="1" customWidth="1"/>
    <col min="8" max="253" width="11.42578125" style="198"/>
    <col min="254" max="254" width="6" style="198" customWidth="1"/>
    <col min="255" max="255" width="10.42578125" style="198" customWidth="1"/>
    <col min="256" max="256" width="11.42578125" style="198" customWidth="1"/>
    <col min="257" max="257" width="17.140625" style="198" customWidth="1"/>
    <col min="258" max="258" width="12" style="198" bestFit="1" customWidth="1"/>
    <col min="259" max="259" width="13.5703125" style="198" bestFit="1" customWidth="1"/>
    <col min="260" max="260" width="11.28515625" style="198" bestFit="1" customWidth="1"/>
    <col min="261" max="262" width="11.42578125" style="198" customWidth="1"/>
    <col min="263" max="263" width="12.85546875" style="198" bestFit="1" customWidth="1"/>
    <col min="264" max="509" width="11.42578125" style="198"/>
    <col min="510" max="510" width="6" style="198" customWidth="1"/>
    <col min="511" max="511" width="10.42578125" style="198" customWidth="1"/>
    <col min="512" max="512" width="11.42578125" style="198" customWidth="1"/>
    <col min="513" max="513" width="17.140625" style="198" customWidth="1"/>
    <col min="514" max="514" width="12" style="198" bestFit="1" customWidth="1"/>
    <col min="515" max="515" width="13.5703125" style="198" bestFit="1" customWidth="1"/>
    <col min="516" max="516" width="11.28515625" style="198" bestFit="1" customWidth="1"/>
    <col min="517" max="518" width="11.42578125" style="198" customWidth="1"/>
    <col min="519" max="519" width="12.85546875" style="198" bestFit="1" customWidth="1"/>
    <col min="520" max="765" width="11.42578125" style="198"/>
    <col min="766" max="766" width="6" style="198" customWidth="1"/>
    <col min="767" max="767" width="10.42578125" style="198" customWidth="1"/>
    <col min="768" max="768" width="11.42578125" style="198" customWidth="1"/>
    <col min="769" max="769" width="17.140625" style="198" customWidth="1"/>
    <col min="770" max="770" width="12" style="198" bestFit="1" customWidth="1"/>
    <col min="771" max="771" width="13.5703125" style="198" bestFit="1" customWidth="1"/>
    <col min="772" max="772" width="11.28515625" style="198" bestFit="1" customWidth="1"/>
    <col min="773" max="774" width="11.42578125" style="198" customWidth="1"/>
    <col min="775" max="775" width="12.85546875" style="198" bestFit="1" customWidth="1"/>
    <col min="776" max="1021" width="11.42578125" style="198"/>
    <col min="1022" max="1022" width="6" style="198" customWidth="1"/>
    <col min="1023" max="1023" width="10.42578125" style="198" customWidth="1"/>
    <col min="1024" max="1024" width="11.42578125" style="198" customWidth="1"/>
    <col min="1025" max="1025" width="17.140625" style="198" customWidth="1"/>
    <col min="1026" max="1026" width="12" style="198" bestFit="1" customWidth="1"/>
    <col min="1027" max="1027" width="13.5703125" style="198" bestFit="1" customWidth="1"/>
    <col min="1028" max="1028" width="11.28515625" style="198" bestFit="1" customWidth="1"/>
    <col min="1029" max="1030" width="11.42578125" style="198" customWidth="1"/>
    <col min="1031" max="1031" width="12.85546875" style="198" bestFit="1" customWidth="1"/>
    <col min="1032" max="1277" width="11.42578125" style="198"/>
    <col min="1278" max="1278" width="6" style="198" customWidth="1"/>
    <col min="1279" max="1279" width="10.42578125" style="198" customWidth="1"/>
    <col min="1280" max="1280" width="11.42578125" style="198" customWidth="1"/>
    <col min="1281" max="1281" width="17.140625" style="198" customWidth="1"/>
    <col min="1282" max="1282" width="12" style="198" bestFit="1" customWidth="1"/>
    <col min="1283" max="1283" width="13.5703125" style="198" bestFit="1" customWidth="1"/>
    <col min="1284" max="1284" width="11.28515625" style="198" bestFit="1" customWidth="1"/>
    <col min="1285" max="1286" width="11.42578125" style="198" customWidth="1"/>
    <col min="1287" max="1287" width="12.85546875" style="198" bestFit="1" customWidth="1"/>
    <col min="1288" max="1533" width="11.42578125" style="198"/>
    <col min="1534" max="1534" width="6" style="198" customWidth="1"/>
    <col min="1535" max="1535" width="10.42578125" style="198" customWidth="1"/>
    <col min="1536" max="1536" width="11.42578125" style="198" customWidth="1"/>
    <col min="1537" max="1537" width="17.140625" style="198" customWidth="1"/>
    <col min="1538" max="1538" width="12" style="198" bestFit="1" customWidth="1"/>
    <col min="1539" max="1539" width="13.5703125" style="198" bestFit="1" customWidth="1"/>
    <col min="1540" max="1540" width="11.28515625" style="198" bestFit="1" customWidth="1"/>
    <col min="1541" max="1542" width="11.42578125" style="198" customWidth="1"/>
    <col min="1543" max="1543" width="12.85546875" style="198" bestFit="1" customWidth="1"/>
    <col min="1544" max="1789" width="11.42578125" style="198"/>
    <col min="1790" max="1790" width="6" style="198" customWidth="1"/>
    <col min="1791" max="1791" width="10.42578125" style="198" customWidth="1"/>
    <col min="1792" max="1792" width="11.42578125" style="198" customWidth="1"/>
    <col min="1793" max="1793" width="17.140625" style="198" customWidth="1"/>
    <col min="1794" max="1794" width="12" style="198" bestFit="1" customWidth="1"/>
    <col min="1795" max="1795" width="13.5703125" style="198" bestFit="1" customWidth="1"/>
    <col min="1796" max="1796" width="11.28515625" style="198" bestFit="1" customWidth="1"/>
    <col min="1797" max="1798" width="11.42578125" style="198" customWidth="1"/>
    <col min="1799" max="1799" width="12.85546875" style="198" bestFit="1" customWidth="1"/>
    <col min="1800" max="2045" width="11.42578125" style="198"/>
    <col min="2046" max="2046" width="6" style="198" customWidth="1"/>
    <col min="2047" max="2047" width="10.42578125" style="198" customWidth="1"/>
    <col min="2048" max="2048" width="11.42578125" style="198" customWidth="1"/>
    <col min="2049" max="2049" width="17.140625" style="198" customWidth="1"/>
    <col min="2050" max="2050" width="12" style="198" bestFit="1" customWidth="1"/>
    <col min="2051" max="2051" width="13.5703125" style="198" bestFit="1" customWidth="1"/>
    <col min="2052" max="2052" width="11.28515625" style="198" bestFit="1" customWidth="1"/>
    <col min="2053" max="2054" width="11.42578125" style="198" customWidth="1"/>
    <col min="2055" max="2055" width="12.85546875" style="198" bestFit="1" customWidth="1"/>
    <col min="2056" max="2301" width="11.42578125" style="198"/>
    <col min="2302" max="2302" width="6" style="198" customWidth="1"/>
    <col min="2303" max="2303" width="10.42578125" style="198" customWidth="1"/>
    <col min="2304" max="2304" width="11.42578125" style="198" customWidth="1"/>
    <col min="2305" max="2305" width="17.140625" style="198" customWidth="1"/>
    <col min="2306" max="2306" width="12" style="198" bestFit="1" customWidth="1"/>
    <col min="2307" max="2307" width="13.5703125" style="198" bestFit="1" customWidth="1"/>
    <col min="2308" max="2308" width="11.28515625" style="198" bestFit="1" customWidth="1"/>
    <col min="2309" max="2310" width="11.42578125" style="198" customWidth="1"/>
    <col min="2311" max="2311" width="12.85546875" style="198" bestFit="1" customWidth="1"/>
    <col min="2312" max="2557" width="11.42578125" style="198"/>
    <col min="2558" max="2558" width="6" style="198" customWidth="1"/>
    <col min="2559" max="2559" width="10.42578125" style="198" customWidth="1"/>
    <col min="2560" max="2560" width="11.42578125" style="198" customWidth="1"/>
    <col min="2561" max="2561" width="17.140625" style="198" customWidth="1"/>
    <col min="2562" max="2562" width="12" style="198" bestFit="1" customWidth="1"/>
    <col min="2563" max="2563" width="13.5703125" style="198" bestFit="1" customWidth="1"/>
    <col min="2564" max="2564" width="11.28515625" style="198" bestFit="1" customWidth="1"/>
    <col min="2565" max="2566" width="11.42578125" style="198" customWidth="1"/>
    <col min="2567" max="2567" width="12.85546875" style="198" bestFit="1" customWidth="1"/>
    <col min="2568" max="2813" width="11.42578125" style="198"/>
    <col min="2814" max="2814" width="6" style="198" customWidth="1"/>
    <col min="2815" max="2815" width="10.42578125" style="198" customWidth="1"/>
    <col min="2816" max="2816" width="11.42578125" style="198" customWidth="1"/>
    <col min="2817" max="2817" width="17.140625" style="198" customWidth="1"/>
    <col min="2818" max="2818" width="12" style="198" bestFit="1" customWidth="1"/>
    <col min="2819" max="2819" width="13.5703125" style="198" bestFit="1" customWidth="1"/>
    <col min="2820" max="2820" width="11.28515625" style="198" bestFit="1" customWidth="1"/>
    <col min="2821" max="2822" width="11.42578125" style="198" customWidth="1"/>
    <col min="2823" max="2823" width="12.85546875" style="198" bestFit="1" customWidth="1"/>
    <col min="2824" max="3069" width="11.42578125" style="198"/>
    <col min="3070" max="3070" width="6" style="198" customWidth="1"/>
    <col min="3071" max="3071" width="10.42578125" style="198" customWidth="1"/>
    <col min="3072" max="3072" width="11.42578125" style="198" customWidth="1"/>
    <col min="3073" max="3073" width="17.140625" style="198" customWidth="1"/>
    <col min="3074" max="3074" width="12" style="198" bestFit="1" customWidth="1"/>
    <col min="3075" max="3075" width="13.5703125" style="198" bestFit="1" customWidth="1"/>
    <col min="3076" max="3076" width="11.28515625" style="198" bestFit="1" customWidth="1"/>
    <col min="3077" max="3078" width="11.42578125" style="198" customWidth="1"/>
    <col min="3079" max="3079" width="12.85546875" style="198" bestFit="1" customWidth="1"/>
    <col min="3080" max="3325" width="11.42578125" style="198"/>
    <col min="3326" max="3326" width="6" style="198" customWidth="1"/>
    <col min="3327" max="3327" width="10.42578125" style="198" customWidth="1"/>
    <col min="3328" max="3328" width="11.42578125" style="198" customWidth="1"/>
    <col min="3329" max="3329" width="17.140625" style="198" customWidth="1"/>
    <col min="3330" max="3330" width="12" style="198" bestFit="1" customWidth="1"/>
    <col min="3331" max="3331" width="13.5703125" style="198" bestFit="1" customWidth="1"/>
    <col min="3332" max="3332" width="11.28515625" style="198" bestFit="1" customWidth="1"/>
    <col min="3333" max="3334" width="11.42578125" style="198" customWidth="1"/>
    <col min="3335" max="3335" width="12.85546875" style="198" bestFit="1" customWidth="1"/>
    <col min="3336" max="3581" width="11.42578125" style="198"/>
    <col min="3582" max="3582" width="6" style="198" customWidth="1"/>
    <col min="3583" max="3583" width="10.42578125" style="198" customWidth="1"/>
    <col min="3584" max="3584" width="11.42578125" style="198" customWidth="1"/>
    <col min="3585" max="3585" width="17.140625" style="198" customWidth="1"/>
    <col min="3586" max="3586" width="12" style="198" bestFit="1" customWidth="1"/>
    <col min="3587" max="3587" width="13.5703125" style="198" bestFit="1" customWidth="1"/>
    <col min="3588" max="3588" width="11.28515625" style="198" bestFit="1" customWidth="1"/>
    <col min="3589" max="3590" width="11.42578125" style="198" customWidth="1"/>
    <col min="3591" max="3591" width="12.85546875" style="198" bestFit="1" customWidth="1"/>
    <col min="3592" max="3837" width="11.42578125" style="198"/>
    <col min="3838" max="3838" width="6" style="198" customWidth="1"/>
    <col min="3839" max="3839" width="10.42578125" style="198" customWidth="1"/>
    <col min="3840" max="3840" width="11.42578125" style="198" customWidth="1"/>
    <col min="3841" max="3841" width="17.140625" style="198" customWidth="1"/>
    <col min="3842" max="3842" width="12" style="198" bestFit="1" customWidth="1"/>
    <col min="3843" max="3843" width="13.5703125" style="198" bestFit="1" customWidth="1"/>
    <col min="3844" max="3844" width="11.28515625" style="198" bestFit="1" customWidth="1"/>
    <col min="3845" max="3846" width="11.42578125" style="198" customWidth="1"/>
    <col min="3847" max="3847" width="12.85546875" style="198" bestFit="1" customWidth="1"/>
    <col min="3848" max="4093" width="11.42578125" style="198"/>
    <col min="4094" max="4094" width="6" style="198" customWidth="1"/>
    <col min="4095" max="4095" width="10.42578125" style="198" customWidth="1"/>
    <col min="4096" max="4096" width="11.42578125" style="198" customWidth="1"/>
    <col min="4097" max="4097" width="17.140625" style="198" customWidth="1"/>
    <col min="4098" max="4098" width="12" style="198" bestFit="1" customWidth="1"/>
    <col min="4099" max="4099" width="13.5703125" style="198" bestFit="1" customWidth="1"/>
    <col min="4100" max="4100" width="11.28515625" style="198" bestFit="1" customWidth="1"/>
    <col min="4101" max="4102" width="11.42578125" style="198" customWidth="1"/>
    <col min="4103" max="4103" width="12.85546875" style="198" bestFit="1" customWidth="1"/>
    <col min="4104" max="4349" width="11.42578125" style="198"/>
    <col min="4350" max="4350" width="6" style="198" customWidth="1"/>
    <col min="4351" max="4351" width="10.42578125" style="198" customWidth="1"/>
    <col min="4352" max="4352" width="11.42578125" style="198" customWidth="1"/>
    <col min="4353" max="4353" width="17.140625" style="198" customWidth="1"/>
    <col min="4354" max="4354" width="12" style="198" bestFit="1" customWidth="1"/>
    <col min="4355" max="4355" width="13.5703125" style="198" bestFit="1" customWidth="1"/>
    <col min="4356" max="4356" width="11.28515625" style="198" bestFit="1" customWidth="1"/>
    <col min="4357" max="4358" width="11.42578125" style="198" customWidth="1"/>
    <col min="4359" max="4359" width="12.85546875" style="198" bestFit="1" customWidth="1"/>
    <col min="4360" max="4605" width="11.42578125" style="198"/>
    <col min="4606" max="4606" width="6" style="198" customWidth="1"/>
    <col min="4607" max="4607" width="10.42578125" style="198" customWidth="1"/>
    <col min="4608" max="4608" width="11.42578125" style="198" customWidth="1"/>
    <col min="4609" max="4609" width="17.140625" style="198" customWidth="1"/>
    <col min="4610" max="4610" width="12" style="198" bestFit="1" customWidth="1"/>
    <col min="4611" max="4611" width="13.5703125" style="198" bestFit="1" customWidth="1"/>
    <col min="4612" max="4612" width="11.28515625" style="198" bestFit="1" customWidth="1"/>
    <col min="4613" max="4614" width="11.42578125" style="198" customWidth="1"/>
    <col min="4615" max="4615" width="12.85546875" style="198" bestFit="1" customWidth="1"/>
    <col min="4616" max="4861" width="11.42578125" style="198"/>
    <col min="4862" max="4862" width="6" style="198" customWidth="1"/>
    <col min="4863" max="4863" width="10.42578125" style="198" customWidth="1"/>
    <col min="4864" max="4864" width="11.42578125" style="198" customWidth="1"/>
    <col min="4865" max="4865" width="17.140625" style="198" customWidth="1"/>
    <col min="4866" max="4866" width="12" style="198" bestFit="1" customWidth="1"/>
    <col min="4867" max="4867" width="13.5703125" style="198" bestFit="1" customWidth="1"/>
    <col min="4868" max="4868" width="11.28515625" style="198" bestFit="1" customWidth="1"/>
    <col min="4869" max="4870" width="11.42578125" style="198" customWidth="1"/>
    <col min="4871" max="4871" width="12.85546875" style="198" bestFit="1" customWidth="1"/>
    <col min="4872" max="5117" width="11.42578125" style="198"/>
    <col min="5118" max="5118" width="6" style="198" customWidth="1"/>
    <col min="5119" max="5119" width="10.42578125" style="198" customWidth="1"/>
    <col min="5120" max="5120" width="11.42578125" style="198" customWidth="1"/>
    <col min="5121" max="5121" width="17.140625" style="198" customWidth="1"/>
    <col min="5122" max="5122" width="12" style="198" bestFit="1" customWidth="1"/>
    <col min="5123" max="5123" width="13.5703125" style="198" bestFit="1" customWidth="1"/>
    <col min="5124" max="5124" width="11.28515625" style="198" bestFit="1" customWidth="1"/>
    <col min="5125" max="5126" width="11.42578125" style="198" customWidth="1"/>
    <col min="5127" max="5127" width="12.85546875" style="198" bestFit="1" customWidth="1"/>
    <col min="5128" max="5373" width="11.42578125" style="198"/>
    <col min="5374" max="5374" width="6" style="198" customWidth="1"/>
    <col min="5375" max="5375" width="10.42578125" style="198" customWidth="1"/>
    <col min="5376" max="5376" width="11.42578125" style="198" customWidth="1"/>
    <col min="5377" max="5377" width="17.140625" style="198" customWidth="1"/>
    <col min="5378" max="5378" width="12" style="198" bestFit="1" customWidth="1"/>
    <col min="5379" max="5379" width="13.5703125" style="198" bestFit="1" customWidth="1"/>
    <col min="5380" max="5380" width="11.28515625" style="198" bestFit="1" customWidth="1"/>
    <col min="5381" max="5382" width="11.42578125" style="198" customWidth="1"/>
    <col min="5383" max="5383" width="12.85546875" style="198" bestFit="1" customWidth="1"/>
    <col min="5384" max="5629" width="11.42578125" style="198"/>
    <col min="5630" max="5630" width="6" style="198" customWidth="1"/>
    <col min="5631" max="5631" width="10.42578125" style="198" customWidth="1"/>
    <col min="5632" max="5632" width="11.42578125" style="198" customWidth="1"/>
    <col min="5633" max="5633" width="17.140625" style="198" customWidth="1"/>
    <col min="5634" max="5634" width="12" style="198" bestFit="1" customWidth="1"/>
    <col min="5635" max="5635" width="13.5703125" style="198" bestFit="1" customWidth="1"/>
    <col min="5636" max="5636" width="11.28515625" style="198" bestFit="1" customWidth="1"/>
    <col min="5637" max="5638" width="11.42578125" style="198" customWidth="1"/>
    <col min="5639" max="5639" width="12.85546875" style="198" bestFit="1" customWidth="1"/>
    <col min="5640" max="5885" width="11.42578125" style="198"/>
    <col min="5886" max="5886" width="6" style="198" customWidth="1"/>
    <col min="5887" max="5887" width="10.42578125" style="198" customWidth="1"/>
    <col min="5888" max="5888" width="11.42578125" style="198" customWidth="1"/>
    <col min="5889" max="5889" width="17.140625" style="198" customWidth="1"/>
    <col min="5890" max="5890" width="12" style="198" bestFit="1" customWidth="1"/>
    <col min="5891" max="5891" width="13.5703125" style="198" bestFit="1" customWidth="1"/>
    <col min="5892" max="5892" width="11.28515625" style="198" bestFit="1" customWidth="1"/>
    <col min="5893" max="5894" width="11.42578125" style="198" customWidth="1"/>
    <col min="5895" max="5895" width="12.85546875" style="198" bestFit="1" customWidth="1"/>
    <col min="5896" max="6141" width="11.42578125" style="198"/>
    <col min="6142" max="6142" width="6" style="198" customWidth="1"/>
    <col min="6143" max="6143" width="10.42578125" style="198" customWidth="1"/>
    <col min="6144" max="6144" width="11.42578125" style="198" customWidth="1"/>
    <col min="6145" max="6145" width="17.140625" style="198" customWidth="1"/>
    <col min="6146" max="6146" width="12" style="198" bestFit="1" customWidth="1"/>
    <col min="6147" max="6147" width="13.5703125" style="198" bestFit="1" customWidth="1"/>
    <col min="6148" max="6148" width="11.28515625" style="198" bestFit="1" customWidth="1"/>
    <col min="6149" max="6150" width="11.42578125" style="198" customWidth="1"/>
    <col min="6151" max="6151" width="12.85546875" style="198" bestFit="1" customWidth="1"/>
    <col min="6152" max="6397" width="11.42578125" style="198"/>
    <col min="6398" max="6398" width="6" style="198" customWidth="1"/>
    <col min="6399" max="6399" width="10.42578125" style="198" customWidth="1"/>
    <col min="6400" max="6400" width="11.42578125" style="198" customWidth="1"/>
    <col min="6401" max="6401" width="17.140625" style="198" customWidth="1"/>
    <col min="6402" max="6402" width="12" style="198" bestFit="1" customWidth="1"/>
    <col min="6403" max="6403" width="13.5703125" style="198" bestFit="1" customWidth="1"/>
    <col min="6404" max="6404" width="11.28515625" style="198" bestFit="1" customWidth="1"/>
    <col min="6405" max="6406" width="11.42578125" style="198" customWidth="1"/>
    <col min="6407" max="6407" width="12.85546875" style="198" bestFit="1" customWidth="1"/>
    <col min="6408" max="6653" width="11.42578125" style="198"/>
    <col min="6654" max="6654" width="6" style="198" customWidth="1"/>
    <col min="6655" max="6655" width="10.42578125" style="198" customWidth="1"/>
    <col min="6656" max="6656" width="11.42578125" style="198" customWidth="1"/>
    <col min="6657" max="6657" width="17.140625" style="198" customWidth="1"/>
    <col min="6658" max="6658" width="12" style="198" bestFit="1" customWidth="1"/>
    <col min="6659" max="6659" width="13.5703125" style="198" bestFit="1" customWidth="1"/>
    <col min="6660" max="6660" width="11.28515625" style="198" bestFit="1" customWidth="1"/>
    <col min="6661" max="6662" width="11.42578125" style="198" customWidth="1"/>
    <col min="6663" max="6663" width="12.85546875" style="198" bestFit="1" customWidth="1"/>
    <col min="6664" max="6909" width="11.42578125" style="198"/>
    <col min="6910" max="6910" width="6" style="198" customWidth="1"/>
    <col min="6911" max="6911" width="10.42578125" style="198" customWidth="1"/>
    <col min="6912" max="6912" width="11.42578125" style="198" customWidth="1"/>
    <col min="6913" max="6913" width="17.140625" style="198" customWidth="1"/>
    <col min="6914" max="6914" width="12" style="198" bestFit="1" customWidth="1"/>
    <col min="6915" max="6915" width="13.5703125" style="198" bestFit="1" customWidth="1"/>
    <col min="6916" max="6916" width="11.28515625" style="198" bestFit="1" customWidth="1"/>
    <col min="6917" max="6918" width="11.42578125" style="198" customWidth="1"/>
    <col min="6919" max="6919" width="12.85546875" style="198" bestFit="1" customWidth="1"/>
    <col min="6920" max="7165" width="11.42578125" style="198"/>
    <col min="7166" max="7166" width="6" style="198" customWidth="1"/>
    <col min="7167" max="7167" width="10.42578125" style="198" customWidth="1"/>
    <col min="7168" max="7168" width="11.42578125" style="198" customWidth="1"/>
    <col min="7169" max="7169" width="17.140625" style="198" customWidth="1"/>
    <col min="7170" max="7170" width="12" style="198" bestFit="1" customWidth="1"/>
    <col min="7171" max="7171" width="13.5703125" style="198" bestFit="1" customWidth="1"/>
    <col min="7172" max="7172" width="11.28515625" style="198" bestFit="1" customWidth="1"/>
    <col min="7173" max="7174" width="11.42578125" style="198" customWidth="1"/>
    <col min="7175" max="7175" width="12.85546875" style="198" bestFit="1" customWidth="1"/>
    <col min="7176" max="7421" width="11.42578125" style="198"/>
    <col min="7422" max="7422" width="6" style="198" customWidth="1"/>
    <col min="7423" max="7423" width="10.42578125" style="198" customWidth="1"/>
    <col min="7424" max="7424" width="11.42578125" style="198" customWidth="1"/>
    <col min="7425" max="7425" width="17.140625" style="198" customWidth="1"/>
    <col min="7426" max="7426" width="12" style="198" bestFit="1" customWidth="1"/>
    <col min="7427" max="7427" width="13.5703125" style="198" bestFit="1" customWidth="1"/>
    <col min="7428" max="7428" width="11.28515625" style="198" bestFit="1" customWidth="1"/>
    <col min="7429" max="7430" width="11.42578125" style="198" customWidth="1"/>
    <col min="7431" max="7431" width="12.85546875" style="198" bestFit="1" customWidth="1"/>
    <col min="7432" max="7677" width="11.42578125" style="198"/>
    <col min="7678" max="7678" width="6" style="198" customWidth="1"/>
    <col min="7679" max="7679" width="10.42578125" style="198" customWidth="1"/>
    <col min="7680" max="7680" width="11.42578125" style="198" customWidth="1"/>
    <col min="7681" max="7681" width="17.140625" style="198" customWidth="1"/>
    <col min="7682" max="7682" width="12" style="198" bestFit="1" customWidth="1"/>
    <col min="7683" max="7683" width="13.5703125" style="198" bestFit="1" customWidth="1"/>
    <col min="7684" max="7684" width="11.28515625" style="198" bestFit="1" customWidth="1"/>
    <col min="7685" max="7686" width="11.42578125" style="198" customWidth="1"/>
    <col min="7687" max="7687" width="12.85546875" style="198" bestFit="1" customWidth="1"/>
    <col min="7688" max="7933" width="11.42578125" style="198"/>
    <col min="7934" max="7934" width="6" style="198" customWidth="1"/>
    <col min="7935" max="7935" width="10.42578125" style="198" customWidth="1"/>
    <col min="7936" max="7936" width="11.42578125" style="198" customWidth="1"/>
    <col min="7937" max="7937" width="17.140625" style="198" customWidth="1"/>
    <col min="7938" max="7938" width="12" style="198" bestFit="1" customWidth="1"/>
    <col min="7939" max="7939" width="13.5703125" style="198" bestFit="1" customWidth="1"/>
    <col min="7940" max="7940" width="11.28515625" style="198" bestFit="1" customWidth="1"/>
    <col min="7941" max="7942" width="11.42578125" style="198" customWidth="1"/>
    <col min="7943" max="7943" width="12.85546875" style="198" bestFit="1" customWidth="1"/>
    <col min="7944" max="8189" width="11.42578125" style="198"/>
    <col min="8190" max="8190" width="6" style="198" customWidth="1"/>
    <col min="8191" max="8191" width="10.42578125" style="198" customWidth="1"/>
    <col min="8192" max="8192" width="11.42578125" style="198" customWidth="1"/>
    <col min="8193" max="8193" width="17.140625" style="198" customWidth="1"/>
    <col min="8194" max="8194" width="12" style="198" bestFit="1" customWidth="1"/>
    <col min="8195" max="8195" width="13.5703125" style="198" bestFit="1" customWidth="1"/>
    <col min="8196" max="8196" width="11.28515625" style="198" bestFit="1" customWidth="1"/>
    <col min="8197" max="8198" width="11.42578125" style="198" customWidth="1"/>
    <col min="8199" max="8199" width="12.85546875" style="198" bestFit="1" customWidth="1"/>
    <col min="8200" max="8445" width="11.42578125" style="198"/>
    <col min="8446" max="8446" width="6" style="198" customWidth="1"/>
    <col min="8447" max="8447" width="10.42578125" style="198" customWidth="1"/>
    <col min="8448" max="8448" width="11.42578125" style="198" customWidth="1"/>
    <col min="8449" max="8449" width="17.140625" style="198" customWidth="1"/>
    <col min="8450" max="8450" width="12" style="198" bestFit="1" customWidth="1"/>
    <col min="8451" max="8451" width="13.5703125" style="198" bestFit="1" customWidth="1"/>
    <col min="8452" max="8452" width="11.28515625" style="198" bestFit="1" customWidth="1"/>
    <col min="8453" max="8454" width="11.42578125" style="198" customWidth="1"/>
    <col min="8455" max="8455" width="12.85546875" style="198" bestFit="1" customWidth="1"/>
    <col min="8456" max="8701" width="11.42578125" style="198"/>
    <col min="8702" max="8702" width="6" style="198" customWidth="1"/>
    <col min="8703" max="8703" width="10.42578125" style="198" customWidth="1"/>
    <col min="8704" max="8704" width="11.42578125" style="198" customWidth="1"/>
    <col min="8705" max="8705" width="17.140625" style="198" customWidth="1"/>
    <col min="8706" max="8706" width="12" style="198" bestFit="1" customWidth="1"/>
    <col min="8707" max="8707" width="13.5703125" style="198" bestFit="1" customWidth="1"/>
    <col min="8708" max="8708" width="11.28515625" style="198" bestFit="1" customWidth="1"/>
    <col min="8709" max="8710" width="11.42578125" style="198" customWidth="1"/>
    <col min="8711" max="8711" width="12.85546875" style="198" bestFit="1" customWidth="1"/>
    <col min="8712" max="8957" width="11.42578125" style="198"/>
    <col min="8958" max="8958" width="6" style="198" customWidth="1"/>
    <col min="8959" max="8959" width="10.42578125" style="198" customWidth="1"/>
    <col min="8960" max="8960" width="11.42578125" style="198" customWidth="1"/>
    <col min="8961" max="8961" width="17.140625" style="198" customWidth="1"/>
    <col min="8962" max="8962" width="12" style="198" bestFit="1" customWidth="1"/>
    <col min="8963" max="8963" width="13.5703125" style="198" bestFit="1" customWidth="1"/>
    <col min="8964" max="8964" width="11.28515625" style="198" bestFit="1" customWidth="1"/>
    <col min="8965" max="8966" width="11.42578125" style="198" customWidth="1"/>
    <col min="8967" max="8967" width="12.85546875" style="198" bestFit="1" customWidth="1"/>
    <col min="8968" max="9213" width="11.42578125" style="198"/>
    <col min="9214" max="9214" width="6" style="198" customWidth="1"/>
    <col min="9215" max="9215" width="10.42578125" style="198" customWidth="1"/>
    <col min="9216" max="9216" width="11.42578125" style="198" customWidth="1"/>
    <col min="9217" max="9217" width="17.140625" style="198" customWidth="1"/>
    <col min="9218" max="9218" width="12" style="198" bestFit="1" customWidth="1"/>
    <col min="9219" max="9219" width="13.5703125" style="198" bestFit="1" customWidth="1"/>
    <col min="9220" max="9220" width="11.28515625" style="198" bestFit="1" customWidth="1"/>
    <col min="9221" max="9222" width="11.42578125" style="198" customWidth="1"/>
    <col min="9223" max="9223" width="12.85546875" style="198" bestFit="1" customWidth="1"/>
    <col min="9224" max="9469" width="11.42578125" style="198"/>
    <col min="9470" max="9470" width="6" style="198" customWidth="1"/>
    <col min="9471" max="9471" width="10.42578125" style="198" customWidth="1"/>
    <col min="9472" max="9472" width="11.42578125" style="198" customWidth="1"/>
    <col min="9473" max="9473" width="17.140625" style="198" customWidth="1"/>
    <col min="9474" max="9474" width="12" style="198" bestFit="1" customWidth="1"/>
    <col min="9475" max="9475" width="13.5703125" style="198" bestFit="1" customWidth="1"/>
    <col min="9476" max="9476" width="11.28515625" style="198" bestFit="1" customWidth="1"/>
    <col min="9477" max="9478" width="11.42578125" style="198" customWidth="1"/>
    <col min="9479" max="9479" width="12.85546875" style="198" bestFit="1" customWidth="1"/>
    <col min="9480" max="9725" width="11.42578125" style="198"/>
    <col min="9726" max="9726" width="6" style="198" customWidth="1"/>
    <col min="9727" max="9727" width="10.42578125" style="198" customWidth="1"/>
    <col min="9728" max="9728" width="11.42578125" style="198" customWidth="1"/>
    <col min="9729" max="9729" width="17.140625" style="198" customWidth="1"/>
    <col min="9730" max="9730" width="12" style="198" bestFit="1" customWidth="1"/>
    <col min="9731" max="9731" width="13.5703125" style="198" bestFit="1" customWidth="1"/>
    <col min="9732" max="9732" width="11.28515625" style="198" bestFit="1" customWidth="1"/>
    <col min="9733" max="9734" width="11.42578125" style="198" customWidth="1"/>
    <col min="9735" max="9735" width="12.85546875" style="198" bestFit="1" customWidth="1"/>
    <col min="9736" max="9981" width="11.42578125" style="198"/>
    <col min="9982" max="9982" width="6" style="198" customWidth="1"/>
    <col min="9983" max="9983" width="10.42578125" style="198" customWidth="1"/>
    <col min="9984" max="9984" width="11.42578125" style="198" customWidth="1"/>
    <col min="9985" max="9985" width="17.140625" style="198" customWidth="1"/>
    <col min="9986" max="9986" width="12" style="198" bestFit="1" customWidth="1"/>
    <col min="9987" max="9987" width="13.5703125" style="198" bestFit="1" customWidth="1"/>
    <col min="9988" max="9988" width="11.28515625" style="198" bestFit="1" customWidth="1"/>
    <col min="9989" max="9990" width="11.42578125" style="198" customWidth="1"/>
    <col min="9991" max="9991" width="12.85546875" style="198" bestFit="1" customWidth="1"/>
    <col min="9992" max="10237" width="11.42578125" style="198"/>
    <col min="10238" max="10238" width="6" style="198" customWidth="1"/>
    <col min="10239" max="10239" width="10.42578125" style="198" customWidth="1"/>
    <col min="10240" max="10240" width="11.42578125" style="198" customWidth="1"/>
    <col min="10241" max="10241" width="17.140625" style="198" customWidth="1"/>
    <col min="10242" max="10242" width="12" style="198" bestFit="1" customWidth="1"/>
    <col min="10243" max="10243" width="13.5703125" style="198" bestFit="1" customWidth="1"/>
    <col min="10244" max="10244" width="11.28515625" style="198" bestFit="1" customWidth="1"/>
    <col min="10245" max="10246" width="11.42578125" style="198" customWidth="1"/>
    <col min="10247" max="10247" width="12.85546875" style="198" bestFit="1" customWidth="1"/>
    <col min="10248" max="10493" width="11.42578125" style="198"/>
    <col min="10494" max="10494" width="6" style="198" customWidth="1"/>
    <col min="10495" max="10495" width="10.42578125" style="198" customWidth="1"/>
    <col min="10496" max="10496" width="11.42578125" style="198" customWidth="1"/>
    <col min="10497" max="10497" width="17.140625" style="198" customWidth="1"/>
    <col min="10498" max="10498" width="12" style="198" bestFit="1" customWidth="1"/>
    <col min="10499" max="10499" width="13.5703125" style="198" bestFit="1" customWidth="1"/>
    <col min="10500" max="10500" width="11.28515625" style="198" bestFit="1" customWidth="1"/>
    <col min="10501" max="10502" width="11.42578125" style="198" customWidth="1"/>
    <col min="10503" max="10503" width="12.85546875" style="198" bestFit="1" customWidth="1"/>
    <col min="10504" max="10749" width="11.42578125" style="198"/>
    <col min="10750" max="10750" width="6" style="198" customWidth="1"/>
    <col min="10751" max="10751" width="10.42578125" style="198" customWidth="1"/>
    <col min="10752" max="10752" width="11.42578125" style="198" customWidth="1"/>
    <col min="10753" max="10753" width="17.140625" style="198" customWidth="1"/>
    <col min="10754" max="10754" width="12" style="198" bestFit="1" customWidth="1"/>
    <col min="10755" max="10755" width="13.5703125" style="198" bestFit="1" customWidth="1"/>
    <col min="10756" max="10756" width="11.28515625" style="198" bestFit="1" customWidth="1"/>
    <col min="10757" max="10758" width="11.42578125" style="198" customWidth="1"/>
    <col min="10759" max="10759" width="12.85546875" style="198" bestFit="1" customWidth="1"/>
    <col min="10760" max="11005" width="11.42578125" style="198"/>
    <col min="11006" max="11006" width="6" style="198" customWidth="1"/>
    <col min="11007" max="11007" width="10.42578125" style="198" customWidth="1"/>
    <col min="11008" max="11008" width="11.42578125" style="198" customWidth="1"/>
    <col min="11009" max="11009" width="17.140625" style="198" customWidth="1"/>
    <col min="11010" max="11010" width="12" style="198" bestFit="1" customWidth="1"/>
    <col min="11011" max="11011" width="13.5703125" style="198" bestFit="1" customWidth="1"/>
    <col min="11012" max="11012" width="11.28515625" style="198" bestFit="1" customWidth="1"/>
    <col min="11013" max="11014" width="11.42578125" style="198" customWidth="1"/>
    <col min="11015" max="11015" width="12.85546875" style="198" bestFit="1" customWidth="1"/>
    <col min="11016" max="11261" width="11.42578125" style="198"/>
    <col min="11262" max="11262" width="6" style="198" customWidth="1"/>
    <col min="11263" max="11263" width="10.42578125" style="198" customWidth="1"/>
    <col min="11264" max="11264" width="11.42578125" style="198" customWidth="1"/>
    <col min="11265" max="11265" width="17.140625" style="198" customWidth="1"/>
    <col min="11266" max="11266" width="12" style="198" bestFit="1" customWidth="1"/>
    <col min="11267" max="11267" width="13.5703125" style="198" bestFit="1" customWidth="1"/>
    <col min="11268" max="11268" width="11.28515625" style="198" bestFit="1" customWidth="1"/>
    <col min="11269" max="11270" width="11.42578125" style="198" customWidth="1"/>
    <col min="11271" max="11271" width="12.85546875" style="198" bestFit="1" customWidth="1"/>
    <col min="11272" max="11517" width="11.42578125" style="198"/>
    <col min="11518" max="11518" width="6" style="198" customWidth="1"/>
    <col min="11519" max="11519" width="10.42578125" style="198" customWidth="1"/>
    <col min="11520" max="11520" width="11.42578125" style="198" customWidth="1"/>
    <col min="11521" max="11521" width="17.140625" style="198" customWidth="1"/>
    <col min="11522" max="11522" width="12" style="198" bestFit="1" customWidth="1"/>
    <col min="11523" max="11523" width="13.5703125" style="198" bestFit="1" customWidth="1"/>
    <col min="11524" max="11524" width="11.28515625" style="198" bestFit="1" customWidth="1"/>
    <col min="11525" max="11526" width="11.42578125" style="198" customWidth="1"/>
    <col min="11527" max="11527" width="12.85546875" style="198" bestFit="1" customWidth="1"/>
    <col min="11528" max="11773" width="11.42578125" style="198"/>
    <col min="11774" max="11774" width="6" style="198" customWidth="1"/>
    <col min="11775" max="11775" width="10.42578125" style="198" customWidth="1"/>
    <col min="11776" max="11776" width="11.42578125" style="198" customWidth="1"/>
    <col min="11777" max="11777" width="17.140625" style="198" customWidth="1"/>
    <col min="11778" max="11778" width="12" style="198" bestFit="1" customWidth="1"/>
    <col min="11779" max="11779" width="13.5703125" style="198" bestFit="1" customWidth="1"/>
    <col min="11780" max="11780" width="11.28515625" style="198" bestFit="1" customWidth="1"/>
    <col min="11781" max="11782" width="11.42578125" style="198" customWidth="1"/>
    <col min="11783" max="11783" width="12.85546875" style="198" bestFit="1" customWidth="1"/>
    <col min="11784" max="12029" width="11.42578125" style="198"/>
    <col min="12030" max="12030" width="6" style="198" customWidth="1"/>
    <col min="12031" max="12031" width="10.42578125" style="198" customWidth="1"/>
    <col min="12032" max="12032" width="11.42578125" style="198" customWidth="1"/>
    <col min="12033" max="12033" width="17.140625" style="198" customWidth="1"/>
    <col min="12034" max="12034" width="12" style="198" bestFit="1" customWidth="1"/>
    <col min="12035" max="12035" width="13.5703125" style="198" bestFit="1" customWidth="1"/>
    <col min="12036" max="12036" width="11.28515625" style="198" bestFit="1" customWidth="1"/>
    <col min="12037" max="12038" width="11.42578125" style="198" customWidth="1"/>
    <col min="12039" max="12039" width="12.85546875" style="198" bestFit="1" customWidth="1"/>
    <col min="12040" max="12285" width="11.42578125" style="198"/>
    <col min="12286" max="12286" width="6" style="198" customWidth="1"/>
    <col min="12287" max="12287" width="10.42578125" style="198" customWidth="1"/>
    <col min="12288" max="12288" width="11.42578125" style="198" customWidth="1"/>
    <col min="12289" max="12289" width="17.140625" style="198" customWidth="1"/>
    <col min="12290" max="12290" width="12" style="198" bestFit="1" customWidth="1"/>
    <col min="12291" max="12291" width="13.5703125" style="198" bestFit="1" customWidth="1"/>
    <col min="12292" max="12292" width="11.28515625" style="198" bestFit="1" customWidth="1"/>
    <col min="12293" max="12294" width="11.42578125" style="198" customWidth="1"/>
    <col min="12295" max="12295" width="12.85546875" style="198" bestFit="1" customWidth="1"/>
    <col min="12296" max="12541" width="11.42578125" style="198"/>
    <col min="12542" max="12542" width="6" style="198" customWidth="1"/>
    <col min="12543" max="12543" width="10.42578125" style="198" customWidth="1"/>
    <col min="12544" max="12544" width="11.42578125" style="198" customWidth="1"/>
    <col min="12545" max="12545" width="17.140625" style="198" customWidth="1"/>
    <col min="12546" max="12546" width="12" style="198" bestFit="1" customWidth="1"/>
    <col min="12547" max="12547" width="13.5703125" style="198" bestFit="1" customWidth="1"/>
    <col min="12548" max="12548" width="11.28515625" style="198" bestFit="1" customWidth="1"/>
    <col min="12549" max="12550" width="11.42578125" style="198" customWidth="1"/>
    <col min="12551" max="12551" width="12.85546875" style="198" bestFit="1" customWidth="1"/>
    <col min="12552" max="12797" width="11.42578125" style="198"/>
    <col min="12798" max="12798" width="6" style="198" customWidth="1"/>
    <col min="12799" max="12799" width="10.42578125" style="198" customWidth="1"/>
    <col min="12800" max="12800" width="11.42578125" style="198" customWidth="1"/>
    <col min="12801" max="12801" width="17.140625" style="198" customWidth="1"/>
    <col min="12802" max="12802" width="12" style="198" bestFit="1" customWidth="1"/>
    <col min="12803" max="12803" width="13.5703125" style="198" bestFit="1" customWidth="1"/>
    <col min="12804" max="12804" width="11.28515625" style="198" bestFit="1" customWidth="1"/>
    <col min="12805" max="12806" width="11.42578125" style="198" customWidth="1"/>
    <col min="12807" max="12807" width="12.85546875" style="198" bestFit="1" customWidth="1"/>
    <col min="12808" max="13053" width="11.42578125" style="198"/>
    <col min="13054" max="13054" width="6" style="198" customWidth="1"/>
    <col min="13055" max="13055" width="10.42578125" style="198" customWidth="1"/>
    <col min="13056" max="13056" width="11.42578125" style="198" customWidth="1"/>
    <col min="13057" max="13057" width="17.140625" style="198" customWidth="1"/>
    <col min="13058" max="13058" width="12" style="198" bestFit="1" customWidth="1"/>
    <col min="13059" max="13059" width="13.5703125" style="198" bestFit="1" customWidth="1"/>
    <col min="13060" max="13060" width="11.28515625" style="198" bestFit="1" customWidth="1"/>
    <col min="13061" max="13062" width="11.42578125" style="198" customWidth="1"/>
    <col min="13063" max="13063" width="12.85546875" style="198" bestFit="1" customWidth="1"/>
    <col min="13064" max="13309" width="11.42578125" style="198"/>
    <col min="13310" max="13310" width="6" style="198" customWidth="1"/>
    <col min="13311" max="13311" width="10.42578125" style="198" customWidth="1"/>
    <col min="13312" max="13312" width="11.42578125" style="198" customWidth="1"/>
    <col min="13313" max="13313" width="17.140625" style="198" customWidth="1"/>
    <col min="13314" max="13314" width="12" style="198" bestFit="1" customWidth="1"/>
    <col min="13315" max="13315" width="13.5703125" style="198" bestFit="1" customWidth="1"/>
    <col min="13316" max="13316" width="11.28515625" style="198" bestFit="1" customWidth="1"/>
    <col min="13317" max="13318" width="11.42578125" style="198" customWidth="1"/>
    <col min="13319" max="13319" width="12.85546875" style="198" bestFit="1" customWidth="1"/>
    <col min="13320" max="13565" width="11.42578125" style="198"/>
    <col min="13566" max="13566" width="6" style="198" customWidth="1"/>
    <col min="13567" max="13567" width="10.42578125" style="198" customWidth="1"/>
    <col min="13568" max="13568" width="11.42578125" style="198" customWidth="1"/>
    <col min="13569" max="13569" width="17.140625" style="198" customWidth="1"/>
    <col min="13570" max="13570" width="12" style="198" bestFit="1" customWidth="1"/>
    <col min="13571" max="13571" width="13.5703125" style="198" bestFit="1" customWidth="1"/>
    <col min="13572" max="13572" width="11.28515625" style="198" bestFit="1" customWidth="1"/>
    <col min="13573" max="13574" width="11.42578125" style="198" customWidth="1"/>
    <col min="13575" max="13575" width="12.85546875" style="198" bestFit="1" customWidth="1"/>
    <col min="13576" max="13821" width="11.42578125" style="198"/>
    <col min="13822" max="13822" width="6" style="198" customWidth="1"/>
    <col min="13823" max="13823" width="10.42578125" style="198" customWidth="1"/>
    <col min="13824" max="13824" width="11.42578125" style="198" customWidth="1"/>
    <col min="13825" max="13825" width="17.140625" style="198" customWidth="1"/>
    <col min="13826" max="13826" width="12" style="198" bestFit="1" customWidth="1"/>
    <col min="13827" max="13827" width="13.5703125" style="198" bestFit="1" customWidth="1"/>
    <col min="13828" max="13828" width="11.28515625" style="198" bestFit="1" customWidth="1"/>
    <col min="13829" max="13830" width="11.42578125" style="198" customWidth="1"/>
    <col min="13831" max="13831" width="12.85546875" style="198" bestFit="1" customWidth="1"/>
    <col min="13832" max="14077" width="11.42578125" style="198"/>
    <col min="14078" max="14078" width="6" style="198" customWidth="1"/>
    <col min="14079" max="14079" width="10.42578125" style="198" customWidth="1"/>
    <col min="14080" max="14080" width="11.42578125" style="198" customWidth="1"/>
    <col min="14081" max="14081" width="17.140625" style="198" customWidth="1"/>
    <col min="14082" max="14082" width="12" style="198" bestFit="1" customWidth="1"/>
    <col min="14083" max="14083" width="13.5703125" style="198" bestFit="1" customWidth="1"/>
    <col min="14084" max="14084" width="11.28515625" style="198" bestFit="1" customWidth="1"/>
    <col min="14085" max="14086" width="11.42578125" style="198" customWidth="1"/>
    <col min="14087" max="14087" width="12.85546875" style="198" bestFit="1" customWidth="1"/>
    <col min="14088" max="14333" width="11.42578125" style="198"/>
    <col min="14334" max="14334" width="6" style="198" customWidth="1"/>
    <col min="14335" max="14335" width="10.42578125" style="198" customWidth="1"/>
    <col min="14336" max="14336" width="11.42578125" style="198" customWidth="1"/>
    <col min="14337" max="14337" width="17.140625" style="198" customWidth="1"/>
    <col min="14338" max="14338" width="12" style="198" bestFit="1" customWidth="1"/>
    <col min="14339" max="14339" width="13.5703125" style="198" bestFit="1" customWidth="1"/>
    <col min="14340" max="14340" width="11.28515625" style="198" bestFit="1" customWidth="1"/>
    <col min="14341" max="14342" width="11.42578125" style="198" customWidth="1"/>
    <col min="14343" max="14343" width="12.85546875" style="198" bestFit="1" customWidth="1"/>
    <col min="14344" max="14589" width="11.42578125" style="198"/>
    <col min="14590" max="14590" width="6" style="198" customWidth="1"/>
    <col min="14591" max="14591" width="10.42578125" style="198" customWidth="1"/>
    <col min="14592" max="14592" width="11.42578125" style="198" customWidth="1"/>
    <col min="14593" max="14593" width="17.140625" style="198" customWidth="1"/>
    <col min="14594" max="14594" width="12" style="198" bestFit="1" customWidth="1"/>
    <col min="14595" max="14595" width="13.5703125" style="198" bestFit="1" customWidth="1"/>
    <col min="14596" max="14596" width="11.28515625" style="198" bestFit="1" customWidth="1"/>
    <col min="14597" max="14598" width="11.42578125" style="198" customWidth="1"/>
    <col min="14599" max="14599" width="12.85546875" style="198" bestFit="1" customWidth="1"/>
    <col min="14600" max="14845" width="11.42578125" style="198"/>
    <col min="14846" max="14846" width="6" style="198" customWidth="1"/>
    <col min="14847" max="14847" width="10.42578125" style="198" customWidth="1"/>
    <col min="14848" max="14848" width="11.42578125" style="198" customWidth="1"/>
    <col min="14849" max="14849" width="17.140625" style="198" customWidth="1"/>
    <col min="14850" max="14850" width="12" style="198" bestFit="1" customWidth="1"/>
    <col min="14851" max="14851" width="13.5703125" style="198" bestFit="1" customWidth="1"/>
    <col min="14852" max="14852" width="11.28515625" style="198" bestFit="1" customWidth="1"/>
    <col min="14853" max="14854" width="11.42578125" style="198" customWidth="1"/>
    <col min="14855" max="14855" width="12.85546875" style="198" bestFit="1" customWidth="1"/>
    <col min="14856" max="15101" width="11.42578125" style="198"/>
    <col min="15102" max="15102" width="6" style="198" customWidth="1"/>
    <col min="15103" max="15103" width="10.42578125" style="198" customWidth="1"/>
    <col min="15104" max="15104" width="11.42578125" style="198" customWidth="1"/>
    <col min="15105" max="15105" width="17.140625" style="198" customWidth="1"/>
    <col min="15106" max="15106" width="12" style="198" bestFit="1" customWidth="1"/>
    <col min="15107" max="15107" width="13.5703125" style="198" bestFit="1" customWidth="1"/>
    <col min="15108" max="15108" width="11.28515625" style="198" bestFit="1" customWidth="1"/>
    <col min="15109" max="15110" width="11.42578125" style="198" customWidth="1"/>
    <col min="15111" max="15111" width="12.85546875" style="198" bestFit="1" customWidth="1"/>
    <col min="15112" max="15357" width="11.42578125" style="198"/>
    <col min="15358" max="15358" width="6" style="198" customWidth="1"/>
    <col min="15359" max="15359" width="10.42578125" style="198" customWidth="1"/>
    <col min="15360" max="15360" width="11.42578125" style="198" customWidth="1"/>
    <col min="15361" max="15361" width="17.140625" style="198" customWidth="1"/>
    <col min="15362" max="15362" width="12" style="198" bestFit="1" customWidth="1"/>
    <col min="15363" max="15363" width="13.5703125" style="198" bestFit="1" customWidth="1"/>
    <col min="15364" max="15364" width="11.28515625" style="198" bestFit="1" customWidth="1"/>
    <col min="15365" max="15366" width="11.42578125" style="198" customWidth="1"/>
    <col min="15367" max="15367" width="12.85546875" style="198" bestFit="1" customWidth="1"/>
    <col min="15368" max="15613" width="11.42578125" style="198"/>
    <col min="15614" max="15614" width="6" style="198" customWidth="1"/>
    <col min="15615" max="15615" width="10.42578125" style="198" customWidth="1"/>
    <col min="15616" max="15616" width="11.42578125" style="198" customWidth="1"/>
    <col min="15617" max="15617" width="17.140625" style="198" customWidth="1"/>
    <col min="15618" max="15618" width="12" style="198" bestFit="1" customWidth="1"/>
    <col min="15619" max="15619" width="13.5703125" style="198" bestFit="1" customWidth="1"/>
    <col min="15620" max="15620" width="11.28515625" style="198" bestFit="1" customWidth="1"/>
    <col min="15621" max="15622" width="11.42578125" style="198" customWidth="1"/>
    <col min="15623" max="15623" width="12.85546875" style="198" bestFit="1" customWidth="1"/>
    <col min="15624" max="15869" width="11.42578125" style="198"/>
    <col min="15870" max="15870" width="6" style="198" customWidth="1"/>
    <col min="15871" max="15871" width="10.42578125" style="198" customWidth="1"/>
    <col min="15872" max="15872" width="11.42578125" style="198" customWidth="1"/>
    <col min="15873" max="15873" width="17.140625" style="198" customWidth="1"/>
    <col min="15874" max="15874" width="12" style="198" bestFit="1" customWidth="1"/>
    <col min="15875" max="15875" width="13.5703125" style="198" bestFit="1" customWidth="1"/>
    <col min="15876" max="15876" width="11.28515625" style="198" bestFit="1" customWidth="1"/>
    <col min="15877" max="15878" width="11.42578125" style="198" customWidth="1"/>
    <col min="15879" max="15879" width="12.85546875" style="198" bestFit="1" customWidth="1"/>
    <col min="15880" max="16125" width="11.42578125" style="198"/>
    <col min="16126" max="16126" width="6" style="198" customWidth="1"/>
    <col min="16127" max="16127" width="10.42578125" style="198" customWidth="1"/>
    <col min="16128" max="16128" width="11.42578125" style="198" customWidth="1"/>
    <col min="16129" max="16129" width="17.140625" style="198" customWidth="1"/>
    <col min="16130" max="16130" width="12" style="198" bestFit="1" customWidth="1"/>
    <col min="16131" max="16131" width="13.5703125" style="198" bestFit="1" customWidth="1"/>
    <col min="16132" max="16132" width="11.28515625" style="198" bestFit="1" customWidth="1"/>
    <col min="16133" max="16134" width="11.42578125" style="198" customWidth="1"/>
    <col min="16135" max="16135" width="12.85546875" style="198" bestFit="1" customWidth="1"/>
    <col min="16136" max="16384" width="11.42578125" style="198"/>
  </cols>
  <sheetData>
    <row r="1" spans="1:7" s="212" customFormat="1" ht="50.1" customHeight="1" x14ac:dyDescent="0.25">
      <c r="A1" s="465" t="s">
        <v>624</v>
      </c>
      <c r="B1" s="465"/>
      <c r="C1" s="465"/>
      <c r="D1" s="465"/>
      <c r="E1" s="465"/>
      <c r="F1" s="465"/>
    </row>
    <row r="2" spans="1:7" s="212" customFormat="1" ht="35.1" customHeight="1" x14ac:dyDescent="0.25">
      <c r="A2" s="465" t="s">
        <v>472</v>
      </c>
      <c r="B2" s="465"/>
      <c r="C2" s="465"/>
      <c r="D2" s="465"/>
      <c r="E2" s="465"/>
      <c r="F2" s="465"/>
    </row>
    <row r="3" spans="1:7" s="199" customFormat="1" ht="15" customHeight="1" x14ac:dyDescent="0.25">
      <c r="A3" s="466" t="s">
        <v>376</v>
      </c>
      <c r="B3" s="466" t="s">
        <v>375</v>
      </c>
      <c r="C3" s="466"/>
      <c r="D3" s="466"/>
      <c r="E3" s="466"/>
      <c r="F3" s="467" t="s">
        <v>468</v>
      </c>
    </row>
    <row r="4" spans="1:7" s="199" customFormat="1" ht="38.25" x14ac:dyDescent="0.25">
      <c r="A4" s="466"/>
      <c r="B4" s="278" t="s">
        <v>378</v>
      </c>
      <c r="C4" s="278" t="s">
        <v>379</v>
      </c>
      <c r="D4" s="200" t="s">
        <v>444</v>
      </c>
      <c r="E4" s="201" t="s">
        <v>377</v>
      </c>
      <c r="F4" s="468"/>
    </row>
    <row r="5" spans="1:7" x14ac:dyDescent="0.25">
      <c r="A5" s="464" t="s">
        <v>391</v>
      </c>
      <c r="B5" s="208"/>
      <c r="C5" s="208"/>
      <c r="D5" s="209"/>
      <c r="E5" s="210"/>
      <c r="F5" s="211"/>
      <c r="G5" s="202"/>
    </row>
    <row r="6" spans="1:7" x14ac:dyDescent="0.25">
      <c r="A6" s="464"/>
      <c r="B6" s="208"/>
      <c r="C6" s="208"/>
      <c r="D6" s="209"/>
      <c r="E6" s="210"/>
      <c r="F6" s="211"/>
      <c r="G6" s="202"/>
    </row>
    <row r="7" spans="1:7" x14ac:dyDescent="0.25">
      <c r="A7" s="464" t="s">
        <v>392</v>
      </c>
      <c r="B7" s="208"/>
      <c r="C7" s="208"/>
      <c r="D7" s="209"/>
      <c r="E7" s="210"/>
      <c r="F7" s="211"/>
      <c r="G7" s="202"/>
    </row>
    <row r="8" spans="1:7" x14ac:dyDescent="0.25">
      <c r="A8" s="464"/>
      <c r="B8" s="208"/>
      <c r="C8" s="208"/>
      <c r="D8" s="209"/>
      <c r="E8" s="210"/>
      <c r="F8" s="211"/>
      <c r="G8" s="202"/>
    </row>
    <row r="9" spans="1:7" x14ac:dyDescent="0.25">
      <c r="A9" s="464" t="s">
        <v>393</v>
      </c>
      <c r="B9" s="208"/>
      <c r="C9" s="208"/>
      <c r="D9" s="209"/>
      <c r="E9" s="210"/>
      <c r="F9" s="211"/>
      <c r="G9" s="202"/>
    </row>
    <row r="10" spans="1:7" x14ac:dyDescent="0.25">
      <c r="A10" s="464"/>
      <c r="B10" s="208"/>
      <c r="C10" s="208"/>
      <c r="D10" s="209"/>
      <c r="E10" s="210"/>
      <c r="F10" s="211"/>
      <c r="G10" s="202"/>
    </row>
    <row r="11" spans="1:7" x14ac:dyDescent="0.25">
      <c r="A11" s="464" t="s">
        <v>394</v>
      </c>
      <c r="B11" s="208"/>
      <c r="C11" s="208"/>
      <c r="D11" s="209"/>
      <c r="E11" s="210"/>
      <c r="F11" s="211"/>
      <c r="G11" s="202"/>
    </row>
    <row r="12" spans="1:7" x14ac:dyDescent="0.25">
      <c r="A12" s="464"/>
      <c r="B12" s="208"/>
      <c r="C12" s="208"/>
      <c r="D12" s="209"/>
      <c r="E12" s="210"/>
      <c r="F12" s="211"/>
      <c r="G12" s="202"/>
    </row>
    <row r="13" spans="1:7" x14ac:dyDescent="0.25">
      <c r="A13" s="464" t="s">
        <v>395</v>
      </c>
      <c r="B13" s="208"/>
      <c r="C13" s="208"/>
      <c r="D13" s="209"/>
      <c r="E13" s="210"/>
      <c r="F13" s="211"/>
      <c r="G13" s="202"/>
    </row>
    <row r="14" spans="1:7" x14ac:dyDescent="0.25">
      <c r="A14" s="464"/>
      <c r="B14" s="208"/>
      <c r="C14" s="208"/>
      <c r="D14" s="209"/>
      <c r="E14" s="210"/>
      <c r="F14" s="211"/>
      <c r="G14" s="202"/>
    </row>
    <row r="15" spans="1:7" x14ac:dyDescent="0.25">
      <c r="A15" s="464" t="s">
        <v>396</v>
      </c>
      <c r="B15" s="208"/>
      <c r="C15" s="208"/>
      <c r="D15" s="209"/>
      <c r="E15" s="210"/>
      <c r="F15" s="211"/>
      <c r="G15" s="202"/>
    </row>
    <row r="16" spans="1:7" x14ac:dyDescent="0.25">
      <c r="A16" s="464"/>
      <c r="B16" s="208"/>
      <c r="C16" s="208"/>
      <c r="D16" s="209"/>
      <c r="E16" s="210"/>
      <c r="F16" s="211"/>
      <c r="G16" s="202"/>
    </row>
    <row r="17" spans="1:7" x14ac:dyDescent="0.25">
      <c r="A17" s="464" t="s">
        <v>397</v>
      </c>
      <c r="B17" s="208"/>
      <c r="C17" s="208"/>
      <c r="D17" s="209"/>
      <c r="E17" s="210"/>
      <c r="F17" s="211"/>
      <c r="G17" s="202"/>
    </row>
    <row r="18" spans="1:7" x14ac:dyDescent="0.25">
      <c r="A18" s="464"/>
      <c r="B18" s="208"/>
      <c r="C18" s="208"/>
      <c r="D18" s="209"/>
      <c r="E18" s="210"/>
      <c r="F18" s="211"/>
      <c r="G18" s="202"/>
    </row>
    <row r="19" spans="1:7" x14ac:dyDescent="0.25">
      <c r="A19" s="464" t="s">
        <v>398</v>
      </c>
      <c r="B19" s="208"/>
      <c r="C19" s="208"/>
      <c r="D19" s="209"/>
      <c r="E19" s="210"/>
      <c r="F19" s="211"/>
      <c r="G19" s="202"/>
    </row>
    <row r="20" spans="1:7" x14ac:dyDescent="0.25">
      <c r="A20" s="464"/>
      <c r="B20" s="208"/>
      <c r="C20" s="208"/>
      <c r="D20" s="209"/>
      <c r="E20" s="210"/>
      <c r="F20" s="211"/>
      <c r="G20" s="202"/>
    </row>
    <row r="21" spans="1:7" x14ac:dyDescent="0.25">
      <c r="A21" s="464" t="s">
        <v>399</v>
      </c>
      <c r="B21" s="208"/>
      <c r="C21" s="208"/>
      <c r="D21" s="209"/>
      <c r="E21" s="210"/>
      <c r="F21" s="211"/>
      <c r="G21" s="202"/>
    </row>
    <row r="22" spans="1:7" x14ac:dyDescent="0.25">
      <c r="A22" s="464"/>
      <c r="B22" s="208"/>
      <c r="C22" s="208"/>
      <c r="D22" s="209"/>
      <c r="E22" s="210"/>
      <c r="F22" s="211"/>
      <c r="G22" s="202"/>
    </row>
    <row r="23" spans="1:7" x14ac:dyDescent="0.25">
      <c r="A23" s="464" t="s">
        <v>400</v>
      </c>
      <c r="B23" s="208"/>
      <c r="C23" s="208"/>
      <c r="D23" s="209"/>
      <c r="E23" s="210"/>
      <c r="F23" s="211"/>
      <c r="G23" s="202"/>
    </row>
    <row r="24" spans="1:7" x14ac:dyDescent="0.25">
      <c r="A24" s="464"/>
      <c r="B24" s="208"/>
      <c r="C24" s="208"/>
      <c r="D24" s="209"/>
      <c r="E24" s="210"/>
      <c r="F24" s="211"/>
      <c r="G24" s="202"/>
    </row>
    <row r="25" spans="1:7" x14ac:dyDescent="0.25">
      <c r="A25" s="464" t="s">
        <v>401</v>
      </c>
      <c r="B25" s="208"/>
      <c r="C25" s="208"/>
      <c r="D25" s="209"/>
      <c r="E25" s="210"/>
      <c r="F25" s="211"/>
      <c r="G25" s="202"/>
    </row>
    <row r="26" spans="1:7" x14ac:dyDescent="0.25">
      <c r="A26" s="464"/>
      <c r="B26" s="208"/>
      <c r="C26" s="208"/>
      <c r="D26" s="209"/>
      <c r="E26" s="210"/>
      <c r="F26" s="211"/>
      <c r="G26" s="202"/>
    </row>
    <row r="27" spans="1:7" x14ac:dyDescent="0.25">
      <c r="A27" s="464" t="s">
        <v>402</v>
      </c>
      <c r="B27" s="208"/>
      <c r="C27" s="208"/>
      <c r="D27" s="209"/>
      <c r="E27" s="210"/>
      <c r="F27" s="211"/>
      <c r="G27" s="202"/>
    </row>
    <row r="28" spans="1:7" x14ac:dyDescent="0.25">
      <c r="A28" s="464"/>
      <c r="B28" s="208"/>
      <c r="C28" s="208"/>
      <c r="D28" s="209"/>
      <c r="E28" s="210"/>
      <c r="F28" s="211"/>
      <c r="G28" s="202"/>
    </row>
    <row r="29" spans="1:7" x14ac:dyDescent="0.25">
      <c r="A29" s="203" t="s">
        <v>18</v>
      </c>
      <c r="B29" s="463"/>
      <c r="C29" s="463"/>
      <c r="D29" s="463"/>
      <c r="E29" s="204">
        <f>SUM(E5:E28)</f>
        <v>0</v>
      </c>
      <c r="F29" s="214"/>
    </row>
  </sheetData>
  <sheetProtection password="87FA" sheet="1" objects="1" scenarios="1" selectLockedCells="1"/>
  <mergeCells count="18">
    <mergeCell ref="A1:F1"/>
    <mergeCell ref="A2:F2"/>
    <mergeCell ref="B3:E3"/>
    <mergeCell ref="F3:F4"/>
    <mergeCell ref="A5:A6"/>
    <mergeCell ref="A3:A4"/>
    <mergeCell ref="A17:A18"/>
    <mergeCell ref="A7:A8"/>
    <mergeCell ref="A9:A10"/>
    <mergeCell ref="A11:A12"/>
    <mergeCell ref="A13:A14"/>
    <mergeCell ref="A15:A16"/>
    <mergeCell ref="B29:D29"/>
    <mergeCell ref="A19:A20"/>
    <mergeCell ref="A21:A22"/>
    <mergeCell ref="A23:A24"/>
    <mergeCell ref="A25:A26"/>
    <mergeCell ref="A27:A28"/>
  </mergeCells>
  <pageMargins left="0.25" right="0.25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R277"/>
  <sheetViews>
    <sheetView showGridLines="0" tabSelected="1" topLeftCell="B1" zoomScale="80" zoomScaleNormal="80" workbookViewId="0">
      <selection activeCell="D13" sqref="D13:E13"/>
    </sheetView>
  </sheetViews>
  <sheetFormatPr baseColWidth="10" defaultColWidth="11.42578125" defaultRowHeight="15" x14ac:dyDescent="0.25"/>
  <cols>
    <col min="1" max="2" width="3.140625" style="47" customWidth="1"/>
    <col min="3" max="3" width="26.7109375" style="47" customWidth="1"/>
    <col min="4" max="4" width="25.7109375" style="47" customWidth="1"/>
    <col min="5" max="5" width="23.85546875" style="47" customWidth="1"/>
    <col min="6" max="6" width="23" style="47" customWidth="1"/>
    <col min="7" max="9" width="11.42578125" style="47"/>
    <col min="10" max="10" width="10.42578125" style="47" customWidth="1"/>
    <col min="11" max="11" width="10.28515625" style="47" customWidth="1"/>
    <col min="12" max="12" width="11.140625" style="47" customWidth="1"/>
    <col min="13" max="14" width="3.140625" style="47" customWidth="1"/>
    <col min="15" max="16384" width="11.42578125" style="47"/>
  </cols>
  <sheetData>
    <row r="1" spans="1:18" s="43" customFormat="1" ht="15.75" thickBot="1" x14ac:dyDescent="0.3">
      <c r="A1" s="42"/>
      <c r="N1" s="42"/>
    </row>
    <row r="2" spans="1:18" ht="15.75" customHeight="1" x14ac:dyDescent="0.25">
      <c r="A2" s="42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6"/>
    </row>
    <row r="3" spans="1:18" ht="21" x14ac:dyDescent="0.35">
      <c r="A3" s="48"/>
      <c r="B3" s="49"/>
      <c r="C3" s="342" t="s">
        <v>358</v>
      </c>
      <c r="D3" s="342"/>
      <c r="E3" s="342"/>
      <c r="F3" s="342"/>
      <c r="G3" s="342"/>
      <c r="H3" s="342"/>
      <c r="I3" s="342"/>
      <c r="J3" s="342"/>
      <c r="K3" s="342"/>
      <c r="L3" s="342"/>
      <c r="M3" s="343"/>
      <c r="N3" s="50"/>
    </row>
    <row r="4" spans="1:18" ht="21" x14ac:dyDescent="0.35">
      <c r="A4" s="42"/>
      <c r="B4" s="51"/>
      <c r="C4" s="342" t="s">
        <v>359</v>
      </c>
      <c r="D4" s="342"/>
      <c r="E4" s="342"/>
      <c r="F4" s="342"/>
      <c r="G4" s="342"/>
      <c r="H4" s="342"/>
      <c r="I4" s="342"/>
      <c r="J4" s="342"/>
      <c r="K4" s="342"/>
      <c r="L4" s="342"/>
      <c r="M4" s="343"/>
      <c r="N4" s="50"/>
    </row>
    <row r="5" spans="1:18" ht="21" x14ac:dyDescent="0.35">
      <c r="A5" s="42"/>
      <c r="B5" s="51"/>
      <c r="C5" s="342" t="s">
        <v>583</v>
      </c>
      <c r="D5" s="342"/>
      <c r="E5" s="342"/>
      <c r="F5" s="342"/>
      <c r="G5" s="342"/>
      <c r="H5" s="342"/>
      <c r="I5" s="342"/>
      <c r="J5" s="342"/>
      <c r="K5" s="342"/>
      <c r="L5" s="342"/>
      <c r="M5" s="343"/>
      <c r="N5" s="50"/>
    </row>
    <row r="6" spans="1:18" ht="21" x14ac:dyDescent="0.35">
      <c r="A6" s="42"/>
      <c r="B6" s="51"/>
      <c r="C6" s="342" t="s">
        <v>341</v>
      </c>
      <c r="D6" s="342"/>
      <c r="E6" s="342"/>
      <c r="F6" s="342"/>
      <c r="G6" s="342"/>
      <c r="H6" s="342"/>
      <c r="I6" s="342"/>
      <c r="J6" s="342"/>
      <c r="K6" s="342"/>
      <c r="L6" s="342"/>
      <c r="M6" s="343"/>
      <c r="N6" s="50"/>
    </row>
    <row r="7" spans="1:18" ht="19.5" thickBot="1" x14ac:dyDescent="0.35">
      <c r="A7" s="42"/>
      <c r="B7" s="51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0"/>
    </row>
    <row r="8" spans="1:18" ht="24" thickBot="1" x14ac:dyDescent="0.3">
      <c r="A8" s="53"/>
      <c r="B8" s="54"/>
      <c r="C8" s="344" t="s">
        <v>7</v>
      </c>
      <c r="D8" s="345"/>
      <c r="E8" s="345"/>
      <c r="F8" s="345"/>
      <c r="G8" s="345"/>
      <c r="H8" s="345"/>
      <c r="I8" s="345"/>
      <c r="J8" s="345"/>
      <c r="K8" s="345"/>
      <c r="L8" s="345"/>
      <c r="M8" s="346"/>
      <c r="N8" s="50"/>
    </row>
    <row r="9" spans="1:18" ht="15.75" thickBot="1" x14ac:dyDescent="0.3">
      <c r="A9" s="42"/>
      <c r="B9" s="51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50"/>
    </row>
    <row r="10" spans="1:18" x14ac:dyDescent="0.25">
      <c r="A10" s="42"/>
      <c r="B10" s="51"/>
      <c r="C10" s="44"/>
      <c r="D10" s="45"/>
      <c r="E10" s="45"/>
      <c r="F10" s="45"/>
      <c r="G10" s="45"/>
      <c r="H10" s="45"/>
      <c r="I10" s="45"/>
      <c r="J10" s="45"/>
      <c r="K10" s="45"/>
      <c r="L10" s="45"/>
      <c r="M10" s="46"/>
      <c r="N10" s="50"/>
      <c r="R10"/>
    </row>
    <row r="11" spans="1:18" ht="18.75" x14ac:dyDescent="0.3">
      <c r="A11" s="42"/>
      <c r="B11" s="51"/>
      <c r="C11" s="55" t="s">
        <v>489</v>
      </c>
      <c r="D11" s="42"/>
      <c r="E11" s="42"/>
      <c r="F11" s="42"/>
      <c r="G11" s="42"/>
      <c r="H11" s="42"/>
      <c r="I11" s="42"/>
      <c r="J11" s="42"/>
      <c r="K11" s="42"/>
      <c r="L11" s="42"/>
      <c r="M11" s="50"/>
      <c r="N11" s="50"/>
      <c r="R11"/>
    </row>
    <row r="12" spans="1:18" x14ac:dyDescent="0.25">
      <c r="A12" s="42"/>
      <c r="B12" s="51"/>
      <c r="C12" s="51"/>
      <c r="D12" s="42"/>
      <c r="E12" s="42"/>
      <c r="F12" s="42"/>
      <c r="G12" s="42"/>
      <c r="H12" s="42"/>
      <c r="I12" s="42"/>
      <c r="J12" s="42"/>
      <c r="K12" s="42"/>
      <c r="L12" s="42"/>
      <c r="M12" s="50"/>
      <c r="N12" s="50"/>
      <c r="R12"/>
    </row>
    <row r="13" spans="1:18" ht="18.75" x14ac:dyDescent="0.3">
      <c r="A13" s="42"/>
      <c r="B13" s="51"/>
      <c r="C13" s="74" t="s">
        <v>499</v>
      </c>
      <c r="D13" s="347" t="s">
        <v>491</v>
      </c>
      <c r="E13" s="348"/>
      <c r="F13" s="42"/>
      <c r="G13" s="42"/>
      <c r="H13" s="42"/>
      <c r="I13" s="42"/>
      <c r="J13" s="42"/>
      <c r="K13" s="42"/>
      <c r="L13" s="42"/>
      <c r="M13" s="50"/>
      <c r="N13" s="50"/>
      <c r="R13"/>
    </row>
    <row r="14" spans="1:18" ht="18.75" x14ac:dyDescent="0.3">
      <c r="A14" s="42"/>
      <c r="B14" s="51"/>
      <c r="C14" s="74"/>
      <c r="D14" s="222"/>
      <c r="E14" s="222"/>
      <c r="F14" s="42"/>
      <c r="G14" s="42"/>
      <c r="H14" s="42"/>
      <c r="I14" s="42"/>
      <c r="J14" s="42"/>
      <c r="K14" s="42"/>
      <c r="L14" s="42"/>
      <c r="M14" s="50"/>
      <c r="N14" s="50"/>
      <c r="R14"/>
    </row>
    <row r="15" spans="1:18" ht="18.75" x14ac:dyDescent="0.3">
      <c r="A15" s="42"/>
      <c r="B15" s="51"/>
      <c r="C15" s="74" t="s">
        <v>498</v>
      </c>
      <c r="D15" s="347" t="s">
        <v>496</v>
      </c>
      <c r="E15" s="348"/>
      <c r="F15" s="42"/>
      <c r="G15" s="42"/>
      <c r="H15" s="42"/>
      <c r="I15" s="42"/>
      <c r="J15" s="42"/>
      <c r="K15" s="42"/>
      <c r="L15" s="42"/>
      <c r="M15" s="50"/>
      <c r="N15" s="50"/>
      <c r="R15"/>
    </row>
    <row r="16" spans="1:18" ht="15.75" thickBot="1" x14ac:dyDescent="0.3">
      <c r="A16" s="42"/>
      <c r="B16" s="51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9"/>
      <c r="N16" s="50"/>
      <c r="R16"/>
    </row>
    <row r="17" spans="1:18" ht="15.75" thickBot="1" x14ac:dyDescent="0.3">
      <c r="A17" s="42"/>
      <c r="B17" s="51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50"/>
      <c r="R17"/>
    </row>
    <row r="18" spans="1:18" x14ac:dyDescent="0.25">
      <c r="A18" s="42"/>
      <c r="B18" s="51"/>
      <c r="C18" s="60"/>
      <c r="D18" s="61"/>
      <c r="E18" s="61"/>
      <c r="F18" s="61"/>
      <c r="G18" s="61"/>
      <c r="H18" s="61"/>
      <c r="I18" s="61"/>
      <c r="J18" s="61"/>
      <c r="K18" s="61"/>
      <c r="L18" s="61"/>
      <c r="M18" s="62"/>
      <c r="N18" s="63"/>
      <c r="R18"/>
    </row>
    <row r="19" spans="1:18" ht="18.75" x14ac:dyDescent="0.3">
      <c r="A19" s="42"/>
      <c r="B19" s="51"/>
      <c r="C19" s="64" t="s">
        <v>434</v>
      </c>
      <c r="D19" s="65"/>
      <c r="E19" s="65"/>
      <c r="F19" s="65"/>
      <c r="G19" s="65"/>
      <c r="H19" s="65"/>
      <c r="I19" s="65"/>
      <c r="J19" s="65"/>
      <c r="K19" s="65"/>
      <c r="L19" s="65"/>
      <c r="M19" s="66"/>
      <c r="N19" s="66"/>
      <c r="R19"/>
    </row>
    <row r="20" spans="1:18" ht="20.100000000000001" customHeight="1" x14ac:dyDescent="0.3">
      <c r="A20" s="67"/>
      <c r="B20" s="68"/>
      <c r="C20" s="55" t="s">
        <v>8</v>
      </c>
      <c r="D20" s="56"/>
      <c r="E20" s="56"/>
      <c r="F20" s="351"/>
      <c r="G20" s="352"/>
      <c r="H20" s="352"/>
      <c r="I20" s="352"/>
      <c r="J20" s="352"/>
      <c r="K20" s="352"/>
      <c r="L20" s="353"/>
      <c r="M20" s="69"/>
      <c r="N20" s="70"/>
      <c r="R20"/>
    </row>
    <row r="21" spans="1:18" ht="20.100000000000001" customHeight="1" x14ac:dyDescent="0.3">
      <c r="A21" s="71"/>
      <c r="B21" s="72"/>
      <c r="C21" s="73" t="s">
        <v>9</v>
      </c>
      <c r="D21" s="56"/>
      <c r="E21" s="56"/>
      <c r="F21" s="358"/>
      <c r="G21" s="359"/>
      <c r="H21" s="359"/>
      <c r="I21" s="359"/>
      <c r="J21" s="359"/>
      <c r="K21" s="359"/>
      <c r="L21" s="360"/>
      <c r="M21" s="69"/>
      <c r="N21" s="70"/>
      <c r="R21"/>
    </row>
    <row r="22" spans="1:18" ht="20.100000000000001" customHeight="1" x14ac:dyDescent="0.3">
      <c r="A22" s="42"/>
      <c r="B22" s="51"/>
      <c r="C22" s="74" t="s">
        <v>10</v>
      </c>
      <c r="D22" s="56"/>
      <c r="E22" s="75"/>
      <c r="F22" s="351"/>
      <c r="G22" s="352"/>
      <c r="H22" s="352"/>
      <c r="I22" s="352"/>
      <c r="J22" s="352"/>
      <c r="K22" s="352"/>
      <c r="L22" s="353"/>
      <c r="M22" s="76"/>
      <c r="N22" s="77"/>
      <c r="R22"/>
    </row>
    <row r="23" spans="1:18" ht="20.100000000000001" customHeight="1" x14ac:dyDescent="0.3">
      <c r="A23" s="42"/>
      <c r="B23" s="51"/>
      <c r="C23" s="74" t="s">
        <v>11</v>
      </c>
      <c r="D23" s="56"/>
      <c r="E23" s="78"/>
      <c r="F23" s="351"/>
      <c r="G23" s="352"/>
      <c r="H23" s="352"/>
      <c r="I23" s="352"/>
      <c r="J23" s="352"/>
      <c r="K23" s="352"/>
      <c r="L23" s="353"/>
      <c r="M23" s="76"/>
      <c r="N23" s="79"/>
      <c r="R23"/>
    </row>
    <row r="24" spans="1:18" ht="20.100000000000001" customHeight="1" x14ac:dyDescent="0.3">
      <c r="A24" s="42"/>
      <c r="B24" s="51"/>
      <c r="C24" s="74" t="s">
        <v>154</v>
      </c>
      <c r="D24" s="56"/>
      <c r="E24" s="75"/>
      <c r="F24" s="351"/>
      <c r="G24" s="352"/>
      <c r="H24" s="352"/>
      <c r="I24" s="352"/>
      <c r="J24" s="352"/>
      <c r="K24" s="352"/>
      <c r="L24" s="353"/>
      <c r="M24" s="76"/>
      <c r="N24" s="79"/>
      <c r="R24"/>
    </row>
    <row r="25" spans="1:18" ht="20.100000000000001" customHeight="1" x14ac:dyDescent="0.3">
      <c r="A25" s="42"/>
      <c r="B25" s="51"/>
      <c r="C25" s="74" t="s">
        <v>155</v>
      </c>
      <c r="D25" s="56"/>
      <c r="E25" s="75"/>
      <c r="F25" s="351"/>
      <c r="G25" s="352"/>
      <c r="H25" s="352"/>
      <c r="I25" s="352"/>
      <c r="J25" s="352"/>
      <c r="K25" s="352"/>
      <c r="L25" s="353"/>
      <c r="M25" s="76"/>
      <c r="N25" s="79"/>
      <c r="R25"/>
    </row>
    <row r="26" spans="1:18" ht="20.100000000000001" customHeight="1" x14ac:dyDescent="0.3">
      <c r="A26" s="42"/>
      <c r="B26" s="51"/>
      <c r="C26" s="74" t="s">
        <v>356</v>
      </c>
      <c r="D26" s="56"/>
      <c r="E26" s="80"/>
      <c r="F26" s="351"/>
      <c r="G26" s="352"/>
      <c r="H26" s="352"/>
      <c r="I26" s="352"/>
      <c r="J26" s="352"/>
      <c r="K26" s="352"/>
      <c r="L26" s="353"/>
      <c r="M26" s="76"/>
      <c r="N26" s="79"/>
      <c r="R26"/>
    </row>
    <row r="27" spans="1:18" ht="19.5" thickBot="1" x14ac:dyDescent="0.35">
      <c r="A27" s="42"/>
      <c r="B27" s="51"/>
      <c r="C27" s="81"/>
      <c r="D27" s="82"/>
      <c r="E27" s="83"/>
      <c r="F27" s="83"/>
      <c r="G27" s="354"/>
      <c r="H27" s="354"/>
      <c r="I27" s="354"/>
      <c r="J27" s="354"/>
      <c r="K27" s="354"/>
      <c r="L27" s="354"/>
      <c r="M27" s="84"/>
      <c r="N27" s="79"/>
      <c r="R27"/>
    </row>
    <row r="28" spans="1:18" ht="15.75" thickBot="1" x14ac:dyDescent="0.3">
      <c r="A28" s="42"/>
      <c r="B28" s="51"/>
      <c r="C28" s="80"/>
      <c r="D28" s="80"/>
      <c r="E28" s="75"/>
      <c r="F28" s="75"/>
      <c r="G28" s="85"/>
      <c r="H28" s="85"/>
      <c r="I28" s="85"/>
      <c r="J28" s="85"/>
      <c r="K28" s="85"/>
      <c r="L28" s="85"/>
      <c r="M28" s="85"/>
      <c r="N28" s="50"/>
      <c r="R28"/>
    </row>
    <row r="29" spans="1:18" ht="18.75" x14ac:dyDescent="0.3">
      <c r="A29" s="42"/>
      <c r="B29" s="51"/>
      <c r="C29" s="86"/>
      <c r="D29" s="87"/>
      <c r="E29" s="87"/>
      <c r="F29" s="87"/>
      <c r="G29" s="87"/>
      <c r="H29" s="87"/>
      <c r="I29" s="87"/>
      <c r="J29" s="87"/>
      <c r="K29" s="87"/>
      <c r="L29" s="88"/>
      <c r="M29" s="89"/>
      <c r="N29" s="50"/>
      <c r="R29"/>
    </row>
    <row r="30" spans="1:18" ht="18.75" x14ac:dyDescent="0.3">
      <c r="A30" s="42"/>
      <c r="B30" s="51"/>
      <c r="C30" s="64" t="s">
        <v>435</v>
      </c>
      <c r="D30" s="75"/>
      <c r="E30" s="75"/>
      <c r="F30" s="75"/>
      <c r="G30" s="75"/>
      <c r="H30" s="75"/>
      <c r="I30" s="75"/>
      <c r="J30" s="75"/>
      <c r="K30" s="75"/>
      <c r="L30" s="85"/>
      <c r="M30" s="90"/>
      <c r="N30" s="50"/>
      <c r="R30"/>
    </row>
    <row r="31" spans="1:18" ht="20.100000000000001" customHeight="1" x14ac:dyDescent="0.3">
      <c r="A31" s="42"/>
      <c r="B31" s="51"/>
      <c r="C31" s="55" t="s">
        <v>12</v>
      </c>
      <c r="D31" s="91"/>
      <c r="E31" s="91"/>
      <c r="F31" s="355"/>
      <c r="G31" s="356"/>
      <c r="H31" s="356"/>
      <c r="I31" s="356"/>
      <c r="J31" s="356"/>
      <c r="K31" s="356"/>
      <c r="L31" s="357"/>
      <c r="M31" s="90"/>
      <c r="N31" s="50"/>
      <c r="R31"/>
    </row>
    <row r="32" spans="1:18" ht="20.100000000000001" customHeight="1" x14ac:dyDescent="0.3">
      <c r="A32" s="42"/>
      <c r="B32" s="51"/>
      <c r="C32" s="55" t="s">
        <v>13</v>
      </c>
      <c r="D32" s="91"/>
      <c r="E32" s="91"/>
      <c r="F32" s="355"/>
      <c r="G32" s="356"/>
      <c r="H32" s="356"/>
      <c r="I32" s="356"/>
      <c r="J32" s="356"/>
      <c r="K32" s="356"/>
      <c r="L32" s="357"/>
      <c r="M32" s="90"/>
      <c r="N32" s="50"/>
      <c r="R32"/>
    </row>
    <row r="33" spans="1:18" ht="20.100000000000001" customHeight="1" x14ac:dyDescent="0.3">
      <c r="A33" s="42"/>
      <c r="B33" s="51"/>
      <c r="C33" s="55" t="s">
        <v>14</v>
      </c>
      <c r="D33" s="91"/>
      <c r="E33" s="91"/>
      <c r="F33" s="355"/>
      <c r="G33" s="356"/>
      <c r="H33" s="356"/>
      <c r="I33" s="356"/>
      <c r="J33" s="356"/>
      <c r="K33" s="356"/>
      <c r="L33" s="357"/>
      <c r="M33" s="90"/>
      <c r="N33" s="50"/>
      <c r="R33"/>
    </row>
    <row r="34" spans="1:18" ht="20.100000000000001" customHeight="1" x14ac:dyDescent="0.3">
      <c r="A34" s="42"/>
      <c r="B34" s="51"/>
      <c r="C34" s="55" t="s">
        <v>15</v>
      </c>
      <c r="D34" s="91"/>
      <c r="E34" s="91"/>
      <c r="F34" s="355"/>
      <c r="G34" s="356"/>
      <c r="H34" s="356"/>
      <c r="I34" s="356"/>
      <c r="J34" s="356"/>
      <c r="K34" s="356"/>
      <c r="L34" s="357"/>
      <c r="M34" s="90"/>
      <c r="N34" s="50"/>
      <c r="R34"/>
    </row>
    <row r="35" spans="1:18" ht="15.75" thickBot="1" x14ac:dyDescent="0.3">
      <c r="A35" s="42"/>
      <c r="B35" s="51"/>
      <c r="C35" s="57"/>
      <c r="D35" s="58"/>
      <c r="E35" s="58"/>
      <c r="F35" s="58"/>
      <c r="G35" s="58"/>
      <c r="H35" s="58"/>
      <c r="I35" s="58"/>
      <c r="J35" s="58"/>
      <c r="K35" s="58"/>
      <c r="L35" s="92"/>
      <c r="M35" s="93"/>
      <c r="N35" s="50"/>
      <c r="R35"/>
    </row>
    <row r="36" spans="1:18" ht="15.75" thickBot="1" x14ac:dyDescent="0.3">
      <c r="A36" s="42"/>
      <c r="B36" s="51"/>
      <c r="C36" s="80"/>
      <c r="D36" s="80"/>
      <c r="E36" s="75"/>
      <c r="F36" s="75"/>
      <c r="G36" s="85"/>
      <c r="H36" s="85"/>
      <c r="I36" s="85"/>
      <c r="J36" s="85"/>
      <c r="K36" s="85"/>
      <c r="L36" s="85"/>
      <c r="M36" s="85"/>
      <c r="N36" s="50"/>
      <c r="R36"/>
    </row>
    <row r="37" spans="1:18" x14ac:dyDescent="0.25">
      <c r="A37" s="42"/>
      <c r="B37" s="51"/>
      <c r="C37" s="94"/>
      <c r="D37" s="95"/>
      <c r="E37" s="61"/>
      <c r="F37" s="61"/>
      <c r="G37" s="88"/>
      <c r="H37" s="88"/>
      <c r="I37" s="88"/>
      <c r="J37" s="88"/>
      <c r="K37" s="88"/>
      <c r="L37" s="88"/>
      <c r="M37" s="89"/>
      <c r="N37" s="50"/>
      <c r="R37"/>
    </row>
    <row r="38" spans="1:18" ht="18.75" x14ac:dyDescent="0.3">
      <c r="A38" s="42"/>
      <c r="B38" s="51"/>
      <c r="C38" s="64" t="s">
        <v>436</v>
      </c>
      <c r="D38" s="65"/>
      <c r="E38" s="65"/>
      <c r="F38" s="65"/>
      <c r="G38" s="65"/>
      <c r="H38" s="65"/>
      <c r="I38" s="65"/>
      <c r="J38" s="65"/>
      <c r="K38" s="65"/>
      <c r="L38" s="65"/>
      <c r="M38" s="66"/>
      <c r="N38" s="50"/>
      <c r="R38"/>
    </row>
    <row r="39" spans="1:18" ht="20.100000000000001" customHeight="1" x14ac:dyDescent="0.3">
      <c r="A39" s="42"/>
      <c r="B39" s="51"/>
      <c r="C39" s="55" t="s">
        <v>355</v>
      </c>
      <c r="D39" s="96"/>
      <c r="E39" s="96"/>
      <c r="F39" s="355"/>
      <c r="G39" s="356"/>
      <c r="H39" s="356"/>
      <c r="I39" s="356"/>
      <c r="J39" s="356"/>
      <c r="K39" s="356"/>
      <c r="L39" s="357"/>
      <c r="M39" s="76"/>
      <c r="N39" s="79"/>
      <c r="R39"/>
    </row>
    <row r="40" spans="1:18" ht="20.100000000000001" customHeight="1" x14ac:dyDescent="0.3">
      <c r="A40" s="42"/>
      <c r="B40" s="51"/>
      <c r="C40" s="55" t="s">
        <v>357</v>
      </c>
      <c r="D40" s="97"/>
      <c r="E40" s="97"/>
      <c r="F40" s="361"/>
      <c r="G40" s="362"/>
      <c r="H40" s="362"/>
      <c r="I40" s="362"/>
      <c r="J40" s="362"/>
      <c r="K40" s="362"/>
      <c r="L40" s="363"/>
      <c r="M40" s="76"/>
      <c r="N40" s="79"/>
      <c r="R40"/>
    </row>
    <row r="41" spans="1:18" ht="20.100000000000001" customHeight="1" x14ac:dyDescent="0.3">
      <c r="A41" s="42"/>
      <c r="B41" s="51"/>
      <c r="C41" s="55" t="s">
        <v>356</v>
      </c>
      <c r="D41" s="97"/>
      <c r="E41" s="97"/>
      <c r="F41" s="355"/>
      <c r="G41" s="356"/>
      <c r="H41" s="356"/>
      <c r="I41" s="356"/>
      <c r="J41" s="356"/>
      <c r="K41" s="356"/>
      <c r="L41" s="357"/>
      <c r="M41" s="76"/>
      <c r="N41" s="76"/>
      <c r="R41"/>
    </row>
    <row r="42" spans="1:18" ht="15.75" thickBot="1" x14ac:dyDescent="0.3">
      <c r="A42" s="42"/>
      <c r="B42" s="51"/>
      <c r="C42" s="57"/>
      <c r="D42" s="58"/>
      <c r="E42" s="58"/>
      <c r="F42" s="58"/>
      <c r="G42" s="58"/>
      <c r="H42" s="58"/>
      <c r="I42" s="58"/>
      <c r="J42" s="58"/>
      <c r="K42" s="58"/>
      <c r="L42" s="58"/>
      <c r="M42" s="59"/>
      <c r="N42" s="50"/>
      <c r="R42"/>
    </row>
    <row r="43" spans="1:18" ht="15.75" thickBot="1" x14ac:dyDescent="0.3">
      <c r="A43" s="42"/>
      <c r="B43" s="5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50"/>
      <c r="R43"/>
    </row>
    <row r="44" spans="1:18" ht="18.75" x14ac:dyDescent="0.3">
      <c r="A44" s="42"/>
      <c r="B44" s="51"/>
      <c r="C44" s="98"/>
      <c r="D44" s="99"/>
      <c r="E44" s="99"/>
      <c r="F44" s="99"/>
      <c r="G44" s="45"/>
      <c r="H44" s="45"/>
      <c r="I44" s="45"/>
      <c r="J44" s="45"/>
      <c r="K44" s="45"/>
      <c r="L44" s="45"/>
      <c r="M44" s="46"/>
      <c r="N44" s="50"/>
      <c r="R44"/>
    </row>
    <row r="45" spans="1:18" ht="18.75" x14ac:dyDescent="0.3">
      <c r="A45" s="42"/>
      <c r="B45" s="51"/>
      <c r="C45" s="64" t="s">
        <v>437</v>
      </c>
      <c r="D45" s="100"/>
      <c r="E45" s="100"/>
      <c r="F45" s="100"/>
      <c r="G45" s="42"/>
      <c r="H45" s="42"/>
      <c r="I45" s="42"/>
      <c r="J45" s="42"/>
      <c r="K45" s="42"/>
      <c r="L45" s="42"/>
      <c r="M45" s="50"/>
      <c r="N45" s="50"/>
      <c r="R45"/>
    </row>
    <row r="46" spans="1:18" x14ac:dyDescent="0.25">
      <c r="A46" s="42"/>
      <c r="B46" s="51"/>
      <c r="C46" s="51"/>
      <c r="D46" s="42"/>
      <c r="E46" s="42"/>
      <c r="F46" s="42"/>
      <c r="G46" s="42"/>
      <c r="H46" s="42"/>
      <c r="I46" s="42"/>
      <c r="J46" s="42"/>
      <c r="K46" s="42"/>
      <c r="L46" s="42"/>
      <c r="M46" s="50"/>
      <c r="N46" s="50"/>
      <c r="R46"/>
    </row>
    <row r="47" spans="1:18" ht="20.100000000000001" customHeight="1" x14ac:dyDescent="0.3">
      <c r="A47" s="42"/>
      <c r="B47" s="51"/>
      <c r="C47" s="74" t="s">
        <v>172</v>
      </c>
      <c r="D47" s="56"/>
      <c r="E47" s="56"/>
      <c r="F47" s="56"/>
      <c r="G47" s="364" t="s">
        <v>19</v>
      </c>
      <c r="H47" s="365"/>
      <c r="I47" s="365"/>
      <c r="J47" s="365"/>
      <c r="K47" s="365"/>
      <c r="L47" s="366"/>
      <c r="M47" s="50"/>
      <c r="N47" s="50"/>
      <c r="R47"/>
    </row>
    <row r="48" spans="1:18" ht="15.75" customHeight="1" thickBot="1" x14ac:dyDescent="0.35">
      <c r="A48" s="42"/>
      <c r="B48" s="51"/>
      <c r="C48" s="57"/>
      <c r="D48" s="58"/>
      <c r="E48" s="58"/>
      <c r="F48" s="58"/>
      <c r="G48" s="58"/>
      <c r="H48" s="58"/>
      <c r="I48" s="58"/>
      <c r="J48" s="58"/>
      <c r="K48" s="58"/>
      <c r="L48" s="58"/>
      <c r="M48" s="59"/>
      <c r="N48" s="70"/>
      <c r="R48"/>
    </row>
    <row r="49" spans="1:18" ht="15.75" customHeight="1" x14ac:dyDescent="0.3">
      <c r="A49" s="42"/>
      <c r="B49" s="5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70"/>
      <c r="R49"/>
    </row>
    <row r="50" spans="1:18" ht="18.75" x14ac:dyDescent="0.3">
      <c r="A50" s="42"/>
      <c r="B50" s="51"/>
      <c r="C50" s="101" t="s">
        <v>438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70"/>
      <c r="R50"/>
    </row>
    <row r="51" spans="1:18" ht="24" customHeight="1" x14ac:dyDescent="0.3">
      <c r="A51" s="42"/>
      <c r="B51" s="51"/>
      <c r="C51" s="48"/>
      <c r="D51" s="71"/>
      <c r="E51" s="367"/>
      <c r="F51" s="368"/>
      <c r="G51" s="42"/>
      <c r="H51" s="42"/>
      <c r="I51" s="42"/>
      <c r="J51" s="42"/>
      <c r="K51" s="42"/>
      <c r="L51" s="42"/>
      <c r="M51" s="42"/>
      <c r="N51" s="70"/>
      <c r="R51"/>
    </row>
    <row r="52" spans="1:18" ht="15.75" customHeight="1" thickBot="1" x14ac:dyDescent="0.35">
      <c r="A52" s="42"/>
      <c r="B52" s="51"/>
      <c r="C52" s="48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70"/>
      <c r="R52"/>
    </row>
    <row r="53" spans="1:18" ht="61.5" customHeight="1" x14ac:dyDescent="0.3">
      <c r="A53" s="42"/>
      <c r="B53" s="51"/>
      <c r="C53" s="102" t="s">
        <v>17</v>
      </c>
      <c r="D53" s="264" t="s">
        <v>447</v>
      </c>
      <c r="E53" s="264" t="s">
        <v>448</v>
      </c>
      <c r="F53" s="264" t="s">
        <v>427</v>
      </c>
      <c r="G53" s="349" t="s">
        <v>430</v>
      </c>
      <c r="H53" s="349"/>
      <c r="I53" s="349" t="s">
        <v>431</v>
      </c>
      <c r="J53" s="349"/>
      <c r="K53" s="349" t="s">
        <v>369</v>
      </c>
      <c r="L53" s="350"/>
      <c r="M53" s="103"/>
      <c r="N53" s="70"/>
      <c r="R53"/>
    </row>
    <row r="54" spans="1:18" ht="50.1" customHeight="1" x14ac:dyDescent="0.3">
      <c r="A54" s="104"/>
      <c r="B54" s="105"/>
      <c r="C54" s="106" t="s">
        <v>1</v>
      </c>
      <c r="D54" s="107">
        <f>COUNTIF(PDA.Y.RESULTADOS!$E$6:$E$505,RESUMEN!C54)</f>
        <v>0</v>
      </c>
      <c r="E54" s="107">
        <f>COUNTIFS(PDA.Y.RESULTADOS!$E$6:$E$505,RESUMEN!C54,PDA.Y.RESULTADOS!$S$6:$S$505,"SI")</f>
        <v>0</v>
      </c>
      <c r="F54" s="237" t="str">
        <f>IF(E54,E54/D54,"N/A")</f>
        <v>N/A</v>
      </c>
      <c r="G54" s="338">
        <f>SUMIF(PDA.Y.RESULTADOS!$E$6:$E$505,RESUMEN!C54,PDA.Y.RESULTADOS!$P$6:$P$505)</f>
        <v>0</v>
      </c>
      <c r="H54" s="338"/>
      <c r="I54" s="338">
        <f>SUMIF(PDA.Y.RESULTADOS!$E$6:$E$505,RESUMEN!C54,PDA.Y.RESULTADOS!$Q$6:$Q$505)</f>
        <v>0</v>
      </c>
      <c r="J54" s="338"/>
      <c r="K54" s="338">
        <f>G54-I54</f>
        <v>0</v>
      </c>
      <c r="L54" s="339"/>
      <c r="M54" s="104"/>
      <c r="N54" s="70"/>
      <c r="R54"/>
    </row>
    <row r="55" spans="1:18" ht="50.1" customHeight="1" x14ac:dyDescent="0.3">
      <c r="A55" s="104"/>
      <c r="B55" s="105"/>
      <c r="C55" s="106" t="s">
        <v>271</v>
      </c>
      <c r="D55" s="107">
        <f>COUNTIF(PDA.Y.RESULTADOS!$E$6:$E$505,RESUMEN!C55)</f>
        <v>0</v>
      </c>
      <c r="E55" s="107">
        <f>COUNTIFS(PDA.Y.RESULTADOS!$E$6:$E$505,RESUMEN!C55,PDA.Y.RESULTADOS!$S$6:$S$505,"SI")</f>
        <v>0</v>
      </c>
      <c r="F55" s="237" t="str">
        <f t="shared" ref="F55:F60" si="0">IF(E55,E55/D55,"N/A")</f>
        <v>N/A</v>
      </c>
      <c r="G55" s="338">
        <f>SUMIF(PDA.Y.RESULTADOS!$E$6:$E$505,RESUMEN!C55,PDA.Y.RESULTADOS!$P$6:$P$505)</f>
        <v>0</v>
      </c>
      <c r="H55" s="338"/>
      <c r="I55" s="338">
        <f>SUMIF(PDA.Y.RESULTADOS!$E$6:$E$505,RESUMEN!C55,PDA.Y.RESULTADOS!$Q$6:$Q$505)</f>
        <v>0</v>
      </c>
      <c r="J55" s="338"/>
      <c r="K55" s="338">
        <f t="shared" ref="K55:K59" si="1">G55-I55</f>
        <v>0</v>
      </c>
      <c r="L55" s="339"/>
      <c r="M55" s="104"/>
      <c r="N55" s="70"/>
      <c r="R55"/>
    </row>
    <row r="56" spans="1:18" ht="50.1" customHeight="1" x14ac:dyDescent="0.3">
      <c r="A56" s="104"/>
      <c r="B56" s="105"/>
      <c r="C56" s="106" t="s">
        <v>210</v>
      </c>
      <c r="D56" s="107">
        <f>COUNTIF(PDA.Y.RESULTADOS!$E$6:$E$505,RESUMEN!C56)</f>
        <v>0</v>
      </c>
      <c r="E56" s="107">
        <f>COUNTIFS(PDA.Y.RESULTADOS!$E$6:$E$505,RESUMEN!C56,PDA.Y.RESULTADOS!$S$6:$S$505,"SI")</f>
        <v>0</v>
      </c>
      <c r="F56" s="237" t="str">
        <f t="shared" si="0"/>
        <v>N/A</v>
      </c>
      <c r="G56" s="338">
        <f>SUMIF(PDA.Y.RESULTADOS!$E$6:$E$505,RESUMEN!C56,PDA.Y.RESULTADOS!$P$6:$P$505)</f>
        <v>0</v>
      </c>
      <c r="H56" s="338"/>
      <c r="I56" s="338">
        <f>SUMIF(PDA.Y.RESULTADOS!$E$6:$E$505,RESUMEN!C56,PDA.Y.RESULTADOS!$Q$6:$Q$505)</f>
        <v>0</v>
      </c>
      <c r="J56" s="338"/>
      <c r="K56" s="338">
        <f t="shared" si="1"/>
        <v>0</v>
      </c>
      <c r="L56" s="339"/>
      <c r="M56" s="104"/>
      <c r="N56" s="70"/>
      <c r="R56"/>
    </row>
    <row r="57" spans="1:18" ht="50.1" customHeight="1" x14ac:dyDescent="0.3">
      <c r="A57" s="104"/>
      <c r="B57" s="105"/>
      <c r="C57" s="106" t="s">
        <v>232</v>
      </c>
      <c r="D57" s="107">
        <f>COUNTIF(PDA.Y.RESULTADOS!$E$6:$E$505,RESUMEN!C57)</f>
        <v>0</v>
      </c>
      <c r="E57" s="107">
        <f>COUNTIFS(PDA.Y.RESULTADOS!$E$6:$E$505,RESUMEN!C57,PDA.Y.RESULTADOS!$S$6:$S$505,"SI")</f>
        <v>0</v>
      </c>
      <c r="F57" s="237" t="str">
        <f t="shared" si="0"/>
        <v>N/A</v>
      </c>
      <c r="G57" s="338">
        <f>SUMIF(PDA.Y.RESULTADOS!$E$6:$E$505,RESUMEN!C57,PDA.Y.RESULTADOS!$P$6:$P$505)</f>
        <v>0</v>
      </c>
      <c r="H57" s="338"/>
      <c r="I57" s="338">
        <f>SUMIF(PDA.Y.RESULTADOS!$E$6:$E$505,RESUMEN!C57,PDA.Y.RESULTADOS!$Q$6:$Q$505)</f>
        <v>0</v>
      </c>
      <c r="J57" s="338"/>
      <c r="K57" s="338">
        <f t="shared" si="1"/>
        <v>0</v>
      </c>
      <c r="L57" s="339"/>
      <c r="M57" s="104"/>
      <c r="N57" s="70"/>
      <c r="R57"/>
    </row>
    <row r="58" spans="1:18" s="109" customFormat="1" ht="50.1" customHeight="1" x14ac:dyDescent="0.25">
      <c r="A58" s="104"/>
      <c r="B58" s="105"/>
      <c r="C58" s="106" t="s">
        <v>211</v>
      </c>
      <c r="D58" s="107">
        <f>COUNTIF(PDA.Y.RESULTADOS!$E$6:$E$505,RESUMEN!C58)</f>
        <v>0</v>
      </c>
      <c r="E58" s="107">
        <f>COUNTIFS(PDA.Y.RESULTADOS!$E$6:$E$505,RESUMEN!C58,PDA.Y.RESULTADOS!$S$6:$S$505,"SI")</f>
        <v>0</v>
      </c>
      <c r="F58" s="237" t="str">
        <f t="shared" si="0"/>
        <v>N/A</v>
      </c>
      <c r="G58" s="338">
        <f>SUMIF(PDA.Y.RESULTADOS!$E$6:$E$505,RESUMEN!C58,PDA.Y.RESULTADOS!$P$6:$P$505)</f>
        <v>0</v>
      </c>
      <c r="H58" s="338"/>
      <c r="I58" s="338">
        <f>SUMIF(PDA.Y.RESULTADOS!$E$6:$E$505,RESUMEN!C58,PDA.Y.RESULTADOS!$Q$6:$Q$505)</f>
        <v>0</v>
      </c>
      <c r="J58" s="338"/>
      <c r="K58" s="338">
        <f t="shared" si="1"/>
        <v>0</v>
      </c>
      <c r="L58" s="339"/>
      <c r="M58" s="104"/>
      <c r="N58" s="108"/>
      <c r="R58"/>
    </row>
    <row r="59" spans="1:18" s="109" customFormat="1" ht="50.1" customHeight="1" x14ac:dyDescent="0.25">
      <c r="A59" s="104"/>
      <c r="B59" s="105"/>
      <c r="C59" s="106" t="s">
        <v>212</v>
      </c>
      <c r="D59" s="107">
        <f>COUNTIF(PDA.Y.RESULTADOS!$E$6:$E$505,RESUMEN!C59)</f>
        <v>0</v>
      </c>
      <c r="E59" s="107">
        <f>COUNTIFS(PDA.Y.RESULTADOS!$E$6:$E$505,RESUMEN!C59,PDA.Y.RESULTADOS!$S$6:$S$505,"SI")</f>
        <v>0</v>
      </c>
      <c r="F59" s="237" t="str">
        <f t="shared" si="0"/>
        <v>N/A</v>
      </c>
      <c r="G59" s="338">
        <f>SUMIF(PDA.Y.RESULTADOS!$E$6:$E$505,RESUMEN!C59,PDA.Y.RESULTADOS!$P$6:$P$505)</f>
        <v>0</v>
      </c>
      <c r="H59" s="338"/>
      <c r="I59" s="338">
        <f>SUMIF(PDA.Y.RESULTADOS!$E$6:$E$505,RESUMEN!C59,PDA.Y.RESULTADOS!$Q$6:$Q$505)</f>
        <v>0</v>
      </c>
      <c r="J59" s="338"/>
      <c r="K59" s="338">
        <f t="shared" si="1"/>
        <v>0</v>
      </c>
      <c r="L59" s="339"/>
      <c r="M59" s="104"/>
      <c r="N59" s="108"/>
      <c r="R59"/>
    </row>
    <row r="60" spans="1:18" ht="30" customHeight="1" thickBot="1" x14ac:dyDescent="0.3">
      <c r="A60" s="110"/>
      <c r="B60" s="111"/>
      <c r="C60" s="112" t="s">
        <v>18</v>
      </c>
      <c r="D60" s="265">
        <f>SUM(D54:D59)</f>
        <v>0</v>
      </c>
      <c r="E60" s="265">
        <f>SUM(E54:E59)</f>
        <v>0</v>
      </c>
      <c r="F60" s="266" t="str">
        <f t="shared" si="0"/>
        <v>N/A</v>
      </c>
      <c r="G60" s="340">
        <f>SUM(G54:H59)</f>
        <v>0</v>
      </c>
      <c r="H60" s="340"/>
      <c r="I60" s="340">
        <f>SUM(I54:J59)</f>
        <v>0</v>
      </c>
      <c r="J60" s="340"/>
      <c r="K60" s="340">
        <f>SUM(K54:L59)</f>
        <v>0</v>
      </c>
      <c r="L60" s="341"/>
      <c r="M60" s="110"/>
      <c r="N60" s="113"/>
      <c r="R60"/>
    </row>
    <row r="61" spans="1:18" ht="15.75" customHeight="1" thickBot="1" x14ac:dyDescent="0.35">
      <c r="A61" s="42"/>
      <c r="B61" s="57"/>
      <c r="C61" s="247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248"/>
      <c r="R61"/>
    </row>
    <row r="62" spans="1:18" ht="15.75" customHeight="1" thickBot="1" x14ac:dyDescent="0.35">
      <c r="A62" s="42"/>
      <c r="B62" s="44"/>
      <c r="C62" s="249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250"/>
      <c r="R62"/>
    </row>
    <row r="63" spans="1:18" ht="61.5" customHeight="1" x14ac:dyDescent="0.3">
      <c r="A63" s="42"/>
      <c r="B63" s="51"/>
      <c r="C63" s="102" t="s">
        <v>17</v>
      </c>
      <c r="D63" s="264" t="s">
        <v>567</v>
      </c>
      <c r="E63" s="264" t="s">
        <v>551</v>
      </c>
      <c r="F63" s="264" t="s">
        <v>427</v>
      </c>
      <c r="G63" s="349" t="s">
        <v>430</v>
      </c>
      <c r="H63" s="349"/>
      <c r="I63" s="349" t="s">
        <v>431</v>
      </c>
      <c r="J63" s="349"/>
      <c r="K63" s="349" t="s">
        <v>369</v>
      </c>
      <c r="L63" s="350"/>
      <c r="M63" s="103"/>
      <c r="N63" s="70"/>
      <c r="R63"/>
    </row>
    <row r="64" spans="1:18" ht="50.1" customHeight="1" x14ac:dyDescent="0.3">
      <c r="A64" s="104"/>
      <c r="B64" s="105"/>
      <c r="C64" s="106" t="s">
        <v>80</v>
      </c>
      <c r="D64" s="107">
        <f>COUNTIF('GDG &amp; IMPLEMENTACIÓN DEPORTIVA'!$B$5:$B$104,RESUMEN!C64)</f>
        <v>0</v>
      </c>
      <c r="E64" s="107">
        <f>COUNTIFS('GDG &amp; IMPLEMENTACIÓN DEPORTIVA'!$B$5:$B$104,RESUMEN!C64,'GDG &amp; IMPLEMENTACIÓN DEPORTIVA'!$F$5:$F$104,"SI")</f>
        <v>0</v>
      </c>
      <c r="F64" s="237" t="str">
        <f t="shared" ref="F64:F65" si="2">IF(E64,E64/D64,"N/A")</f>
        <v>N/A</v>
      </c>
      <c r="G64" s="338">
        <f>SUMIF('GDG &amp; IMPLEMENTACIÓN DEPORTIVA'!$B$5:$B$104,RESUMEN!C64,'GDG &amp; IMPLEMENTACIÓN DEPORTIVA'!$D$5:$D$104)</f>
        <v>0</v>
      </c>
      <c r="H64" s="338"/>
      <c r="I64" s="338">
        <f>SUMIF('GDG &amp; IMPLEMENTACIÓN DEPORTIVA'!$B$5:$B$104,RESUMEN!C64,'GDG &amp; IMPLEMENTACIÓN DEPORTIVA'!$G$5:$G$104)</f>
        <v>0</v>
      </c>
      <c r="J64" s="338"/>
      <c r="K64" s="338">
        <f t="shared" ref="K64:K65" si="3">G64-I64</f>
        <v>0</v>
      </c>
      <c r="L64" s="339"/>
      <c r="M64" s="104"/>
      <c r="N64" s="70"/>
      <c r="R64"/>
    </row>
    <row r="65" spans="1:18" s="109" customFormat="1" ht="50.1" customHeight="1" x14ac:dyDescent="0.25">
      <c r="A65" s="104"/>
      <c r="B65" s="105"/>
      <c r="C65" s="106" t="s">
        <v>213</v>
      </c>
      <c r="D65" s="107">
        <f>COUNTIF('GDG &amp; IMPLEMENTACIÓN DEPORTIVA'!$B$5:$B$104,RESUMEN!C65)</f>
        <v>0</v>
      </c>
      <c r="E65" s="107">
        <f>COUNTIFS('GDG &amp; IMPLEMENTACIÓN DEPORTIVA'!$B$5:$B$104,RESUMEN!C65,'GDG &amp; IMPLEMENTACIÓN DEPORTIVA'!$F$5:$F$104,"SI")</f>
        <v>0</v>
      </c>
      <c r="F65" s="237" t="str">
        <f t="shared" si="2"/>
        <v>N/A</v>
      </c>
      <c r="G65" s="338">
        <f>SUMIF('GDG &amp; IMPLEMENTACIÓN DEPORTIVA'!$B$5:$B$104,RESUMEN!C65,'GDG &amp; IMPLEMENTACIÓN DEPORTIVA'!$D$5:$D$104)</f>
        <v>0</v>
      </c>
      <c r="H65" s="338"/>
      <c r="I65" s="338">
        <f>SUMIF('GDG &amp; IMPLEMENTACIÓN DEPORTIVA'!$B$5:$B$104,RESUMEN!C65,'GDG &amp; IMPLEMENTACIÓN DEPORTIVA'!$G$5:$G$104)</f>
        <v>0</v>
      </c>
      <c r="J65" s="338"/>
      <c r="K65" s="338">
        <f t="shared" si="3"/>
        <v>0</v>
      </c>
      <c r="L65" s="339"/>
      <c r="M65" s="104"/>
      <c r="N65" s="108"/>
      <c r="R65"/>
    </row>
    <row r="66" spans="1:18" ht="30" customHeight="1" thickBot="1" x14ac:dyDescent="0.3">
      <c r="A66" s="110"/>
      <c r="B66" s="111"/>
      <c r="C66" s="112" t="s">
        <v>18</v>
      </c>
      <c r="D66" s="265">
        <f>SUM(D64:D65)</f>
        <v>0</v>
      </c>
      <c r="E66" s="265">
        <f>SUM(E64:E65)</f>
        <v>0</v>
      </c>
      <c r="F66" s="266" t="str">
        <f>IF(E66,E66/D66,"N/A")</f>
        <v>N/A</v>
      </c>
      <c r="G66" s="340">
        <f>SUM(G64:H65)</f>
        <v>0</v>
      </c>
      <c r="H66" s="340"/>
      <c r="I66" s="340">
        <f>SUM(I64:J65)</f>
        <v>0</v>
      </c>
      <c r="J66" s="340"/>
      <c r="K66" s="340">
        <f>SUM(K64:L65)</f>
        <v>0</v>
      </c>
      <c r="L66" s="341"/>
      <c r="M66" s="110"/>
      <c r="N66" s="113"/>
      <c r="R66"/>
    </row>
    <row r="67" spans="1:18" x14ac:dyDescent="0.25">
      <c r="A67" s="42"/>
      <c r="B67" s="51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50"/>
      <c r="R67"/>
    </row>
    <row r="68" spans="1:18" x14ac:dyDescent="0.25">
      <c r="A68" s="42"/>
      <c r="B68" s="51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50"/>
      <c r="R68"/>
    </row>
    <row r="69" spans="1:18" ht="18.75" x14ac:dyDescent="0.3">
      <c r="A69" s="42"/>
      <c r="B69" s="51"/>
      <c r="C69" s="101" t="s">
        <v>439</v>
      </c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70"/>
      <c r="R69"/>
    </row>
    <row r="70" spans="1:18" ht="15.75" thickBot="1" x14ac:dyDescent="0.3">
      <c r="A70" s="42"/>
      <c r="B70" s="51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50"/>
      <c r="R70"/>
    </row>
    <row r="71" spans="1:18" ht="37.5" x14ac:dyDescent="0.3">
      <c r="A71" s="42"/>
      <c r="B71" s="51"/>
      <c r="C71" s="372" t="s">
        <v>17</v>
      </c>
      <c r="D71" s="349"/>
      <c r="E71" s="349"/>
      <c r="F71" s="264" t="s">
        <v>432</v>
      </c>
      <c r="G71" s="349" t="s">
        <v>433</v>
      </c>
      <c r="H71" s="349"/>
      <c r="I71" s="349" t="s">
        <v>584</v>
      </c>
      <c r="J71" s="350"/>
      <c r="K71" s="103"/>
      <c r="L71" s="103"/>
      <c r="M71" s="103"/>
      <c r="N71" s="70"/>
      <c r="R71"/>
    </row>
    <row r="72" spans="1:18" ht="30.95" customHeight="1" x14ac:dyDescent="0.3">
      <c r="A72" s="104"/>
      <c r="B72" s="105"/>
      <c r="C72" s="321" t="s">
        <v>1</v>
      </c>
      <c r="D72" s="369"/>
      <c r="E72" s="369"/>
      <c r="F72" s="236">
        <f>SUMIF(PDA.Y.RESULTADOS!$E$6:$E$505,RESUMEN!C72,PDA.Y.RESULTADOS!$O$6:$O$505)</f>
        <v>0</v>
      </c>
      <c r="G72" s="370">
        <f>SUMIF(PDA.Y.RESULTADOS!$E$6:$E$505,RESUMEN!C72,PDA.Y.RESULTADOS!$Y$6:$Y$505)</f>
        <v>0</v>
      </c>
      <c r="H72" s="370"/>
      <c r="I72" s="336" t="str">
        <f t="shared" ref="I72:I77" si="4">IF(G72,G72/F72,"N/A")</f>
        <v>N/A</v>
      </c>
      <c r="J72" s="371"/>
      <c r="K72" s="104"/>
      <c r="L72" s="104"/>
      <c r="M72" s="104"/>
      <c r="N72" s="70"/>
      <c r="R72"/>
    </row>
    <row r="73" spans="1:18" ht="30.95" customHeight="1" x14ac:dyDescent="0.3">
      <c r="A73" s="104"/>
      <c r="B73" s="105"/>
      <c r="C73" s="321" t="s">
        <v>271</v>
      </c>
      <c r="D73" s="369"/>
      <c r="E73" s="369"/>
      <c r="F73" s="236">
        <f>SUMIF(PDA.Y.RESULTADOS!$E$6:$E$505,RESUMEN!C73,PDA.Y.RESULTADOS!$O$6:$O$505)</f>
        <v>0</v>
      </c>
      <c r="G73" s="370">
        <f>SUMIF(PDA.Y.RESULTADOS!$E$6:$E$505,RESUMEN!C73,PDA.Y.RESULTADOS!$Y$6:$Y$505)</f>
        <v>0</v>
      </c>
      <c r="H73" s="370"/>
      <c r="I73" s="336" t="str">
        <f t="shared" si="4"/>
        <v>N/A</v>
      </c>
      <c r="J73" s="371"/>
      <c r="K73" s="110"/>
      <c r="L73" s="104"/>
      <c r="M73" s="104"/>
      <c r="N73" s="70"/>
      <c r="R73"/>
    </row>
    <row r="74" spans="1:18" ht="30.95" customHeight="1" x14ac:dyDescent="0.3">
      <c r="A74" s="104"/>
      <c r="B74" s="105"/>
      <c r="C74" s="321" t="s">
        <v>210</v>
      </c>
      <c r="D74" s="369"/>
      <c r="E74" s="369"/>
      <c r="F74" s="236">
        <f>SUMIF(PDA.Y.RESULTADOS!$E$6:$E$505,RESUMEN!C74,PDA.Y.RESULTADOS!$O$6:$O$505)</f>
        <v>0</v>
      </c>
      <c r="G74" s="370">
        <f>SUMIF(PDA.Y.RESULTADOS!$E$6:$E$505,RESUMEN!C74,PDA.Y.RESULTADOS!$Y$6:$Y$505)</f>
        <v>0</v>
      </c>
      <c r="H74" s="370"/>
      <c r="I74" s="336" t="str">
        <f t="shared" si="4"/>
        <v>N/A</v>
      </c>
      <c r="J74" s="371"/>
      <c r="K74" s="110"/>
      <c r="L74" s="104"/>
      <c r="M74" s="104"/>
      <c r="N74" s="70"/>
      <c r="R74"/>
    </row>
    <row r="75" spans="1:18" ht="30.95" customHeight="1" x14ac:dyDescent="0.3">
      <c r="A75" s="104"/>
      <c r="B75" s="105"/>
      <c r="C75" s="321" t="s">
        <v>232</v>
      </c>
      <c r="D75" s="369"/>
      <c r="E75" s="369"/>
      <c r="F75" s="236">
        <f>SUMIF(PDA.Y.RESULTADOS!$E$6:$E$505,RESUMEN!C75,PDA.Y.RESULTADOS!$O$6:$O$505)</f>
        <v>0</v>
      </c>
      <c r="G75" s="370">
        <f>SUMIF(PDA.Y.RESULTADOS!$E$6:$E$505,RESUMEN!C75,PDA.Y.RESULTADOS!$Y$6:$Y$505)</f>
        <v>0</v>
      </c>
      <c r="H75" s="370"/>
      <c r="I75" s="336" t="str">
        <f t="shared" si="4"/>
        <v>N/A</v>
      </c>
      <c r="J75" s="371"/>
      <c r="K75" s="110"/>
      <c r="L75" s="104"/>
      <c r="M75" s="104"/>
      <c r="N75" s="70"/>
      <c r="R75"/>
    </row>
    <row r="76" spans="1:18" s="109" customFormat="1" ht="30.95" customHeight="1" x14ac:dyDescent="0.25">
      <c r="A76" s="104"/>
      <c r="B76" s="105"/>
      <c r="C76" s="373" t="s">
        <v>211</v>
      </c>
      <c r="D76" s="374"/>
      <c r="E76" s="374"/>
      <c r="F76" s="236">
        <f>SUMIF(PDA.Y.RESULTADOS!$E$6:$E$505,RESUMEN!C76,PDA.Y.RESULTADOS!$O$6:$O$505)</f>
        <v>0</v>
      </c>
      <c r="G76" s="370">
        <f>SUMIF(PDA.Y.RESULTADOS!$E$6:$E$505,RESUMEN!C76,PDA.Y.RESULTADOS!$Y$6:$Y$505)</f>
        <v>0</v>
      </c>
      <c r="H76" s="370"/>
      <c r="I76" s="336" t="str">
        <f t="shared" si="4"/>
        <v>N/A</v>
      </c>
      <c r="J76" s="371"/>
      <c r="K76" s="104"/>
      <c r="L76" s="104"/>
      <c r="M76" s="104"/>
      <c r="N76" s="108"/>
      <c r="R76"/>
    </row>
    <row r="77" spans="1:18" s="109" customFormat="1" ht="30.95" customHeight="1" x14ac:dyDescent="0.25">
      <c r="A77" s="104"/>
      <c r="B77" s="105"/>
      <c r="C77" s="373" t="s">
        <v>212</v>
      </c>
      <c r="D77" s="374"/>
      <c r="E77" s="374"/>
      <c r="F77" s="236">
        <f>SUMIF(PDA.Y.RESULTADOS!$E$6:$E$505,RESUMEN!C77,PDA.Y.RESULTADOS!$O$6:$O$505)</f>
        <v>0</v>
      </c>
      <c r="G77" s="370">
        <f>SUMIF(PDA.Y.RESULTADOS!$E$6:$E$505,RESUMEN!C77,PDA.Y.RESULTADOS!$Y$6:$Y$505)</f>
        <v>0</v>
      </c>
      <c r="H77" s="370"/>
      <c r="I77" s="336" t="str">
        <f t="shared" si="4"/>
        <v>N/A</v>
      </c>
      <c r="J77" s="371"/>
      <c r="K77" s="104"/>
      <c r="L77" s="104"/>
      <c r="M77" s="104"/>
      <c r="N77" s="108"/>
      <c r="R77"/>
    </row>
    <row r="78" spans="1:18" ht="24" customHeight="1" thickBot="1" x14ac:dyDescent="0.3">
      <c r="A78" s="110"/>
      <c r="B78" s="111"/>
      <c r="C78" s="375" t="s">
        <v>18</v>
      </c>
      <c r="D78" s="376"/>
      <c r="E78" s="376"/>
      <c r="F78" s="261">
        <f>SUM(F72:F77)</f>
        <v>0</v>
      </c>
      <c r="G78" s="377">
        <f>SUM(G72:H77)</f>
        <v>0</v>
      </c>
      <c r="H78" s="377"/>
      <c r="I78" s="378">
        <f>SUM(I72:J77)</f>
        <v>0</v>
      </c>
      <c r="J78" s="379"/>
      <c r="K78" s="110"/>
      <c r="L78" s="110"/>
      <c r="M78" s="110"/>
      <c r="N78" s="113"/>
      <c r="R78"/>
    </row>
    <row r="79" spans="1:18" x14ac:dyDescent="0.25">
      <c r="A79" s="42"/>
      <c r="B79" s="51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50"/>
      <c r="R79"/>
    </row>
    <row r="80" spans="1:18" ht="18.75" x14ac:dyDescent="0.3">
      <c r="A80" s="42"/>
      <c r="B80" s="51"/>
      <c r="C80" s="238" t="s">
        <v>486</v>
      </c>
      <c r="D80" s="239"/>
      <c r="E80" s="42"/>
      <c r="F80" s="42"/>
      <c r="G80" s="42"/>
      <c r="H80" s="42"/>
      <c r="I80" s="42"/>
      <c r="J80" s="42"/>
      <c r="K80" s="42"/>
      <c r="L80" s="42"/>
      <c r="M80" s="42"/>
      <c r="N80" s="70"/>
      <c r="R80"/>
    </row>
    <row r="81" spans="1:18" ht="15.75" thickBot="1" x14ac:dyDescent="0.3">
      <c r="A81" s="42"/>
      <c r="B81" s="5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50"/>
      <c r="R81"/>
    </row>
    <row r="82" spans="1:18" ht="15" customHeight="1" x14ac:dyDescent="0.25">
      <c r="A82" s="42"/>
      <c r="B82" s="51"/>
      <c r="C82" s="384" t="s">
        <v>423</v>
      </c>
      <c r="D82" s="386" t="s">
        <v>424</v>
      </c>
      <c r="E82" s="300" t="s">
        <v>452</v>
      </c>
      <c r="F82" s="311"/>
      <c r="G82" s="311"/>
      <c r="H82" s="311"/>
      <c r="I82" s="311"/>
      <c r="J82" s="311"/>
      <c r="K82" s="311"/>
      <c r="L82" s="301"/>
      <c r="M82" s="42"/>
      <c r="N82" s="50"/>
      <c r="R82"/>
    </row>
    <row r="83" spans="1:18" ht="33.75" customHeight="1" x14ac:dyDescent="0.25">
      <c r="A83" s="42"/>
      <c r="B83" s="51"/>
      <c r="C83" s="385"/>
      <c r="D83" s="387"/>
      <c r="E83" s="262" t="s">
        <v>426</v>
      </c>
      <c r="F83" s="218" t="s">
        <v>425</v>
      </c>
      <c r="G83" s="333" t="s">
        <v>18</v>
      </c>
      <c r="H83" s="333"/>
      <c r="I83" s="333" t="s">
        <v>427</v>
      </c>
      <c r="J83" s="333"/>
      <c r="K83" s="333" t="s">
        <v>269</v>
      </c>
      <c r="L83" s="334"/>
      <c r="M83" s="42"/>
      <c r="N83" s="50"/>
      <c r="R83"/>
    </row>
    <row r="84" spans="1:18" ht="27" customHeight="1" x14ac:dyDescent="0.25">
      <c r="A84" s="42"/>
      <c r="B84" s="51"/>
      <c r="C84" s="383" t="s">
        <v>442</v>
      </c>
      <c r="D84" s="220" t="s">
        <v>409</v>
      </c>
      <c r="E84" s="267">
        <f>SUMIFS(PERSONAL.TÉCNICO!$J$6:$J$255,PERSONAL.TÉCNICO!$G$6:$G$255,RESUMEN!D84,PERSONAL.TÉCNICO!$C$6:$C$255,"SUELDOS_Y_SALARIOS",PERSONAL.TÉCNICO!$B$6:$B$255,"GASTO_CORRIENTE")</f>
        <v>0</v>
      </c>
      <c r="F84" s="221">
        <f>SUMIFS(PERSONAL.TÉCNICO!$J$6:$J$255,PERSONAL.TÉCNICO!$G$6:$G$255,RESUMEN!D84,PERSONAL.TÉCNICO!$C$6:$C$255,"HONORARIOS",PERSONAL.TÉCNICO!$B$6:$B$255,"GASTO_CORRIENTE")</f>
        <v>0</v>
      </c>
      <c r="G84" s="380">
        <f t="shared" ref="G84:G100" si="5">SUM(E84:F84)</f>
        <v>0</v>
      </c>
      <c r="H84" s="380"/>
      <c r="I84" s="381" t="str">
        <f t="shared" ref="I84:I100" si="6">IF(G84,G84*1/$G$101," ")</f>
        <v xml:space="preserve"> </v>
      </c>
      <c r="J84" s="381"/>
      <c r="K84" s="380">
        <f>SUMIFS(PERSONAL.TÉCNICO!$J$6:$J$255,PERSONAL.TÉCNICO!$G$6:$G$255,RESUMEN!D84,PERSONAL.TÉCNICO!$B$6:$B$255,"AUTOGESTIÓN")</f>
        <v>0</v>
      </c>
      <c r="L84" s="382">
        <f>SUMIFS(PERSONAL.TÉCNICO!$J$6:$J$255,PERSONAL.TÉCNICO!$G$6:$G$255,RESUMEN!O84,PERSONAL.TÉCNICO!$C$6:$C$255,"SUELDOS_Y_SALARIOS",PERSONAL.TÉCNICO!$B$6:$B$255,"GASTO_CORRIENTE")</f>
        <v>0</v>
      </c>
      <c r="M84" s="42"/>
      <c r="N84" s="50"/>
      <c r="R84"/>
    </row>
    <row r="85" spans="1:18" ht="27" customHeight="1" x14ac:dyDescent="0.25">
      <c r="A85" s="42"/>
      <c r="B85" s="51"/>
      <c r="C85" s="383"/>
      <c r="D85" s="220" t="s">
        <v>408</v>
      </c>
      <c r="E85" s="267">
        <f>SUMIFS(PERSONAL.TÉCNICO!$J$6:$J$255,PERSONAL.TÉCNICO!$G$6:$G$255,RESUMEN!D85,PERSONAL.TÉCNICO!$C$6:$C$255,"SUELDOS_Y_SALARIOS",PERSONAL.TÉCNICO!$B$6:$B$255,"GASTO_CORRIENTE")</f>
        <v>0</v>
      </c>
      <c r="F85" s="221">
        <f>SUMIFS(PERSONAL.TÉCNICO!$J$6:$J$255,PERSONAL.TÉCNICO!$G$6:$G$255,RESUMEN!D85,PERSONAL.TÉCNICO!$C$6:$C$255,"HONORARIOS",PERSONAL.TÉCNICO!$B$6:$B$255,"GASTO_CORRIENTE")</f>
        <v>0</v>
      </c>
      <c r="G85" s="380">
        <f t="shared" si="5"/>
        <v>0</v>
      </c>
      <c r="H85" s="380"/>
      <c r="I85" s="381" t="str">
        <f t="shared" si="6"/>
        <v xml:space="preserve"> </v>
      </c>
      <c r="J85" s="381"/>
      <c r="K85" s="380">
        <f>SUMIFS(PERSONAL.TÉCNICO!$J$6:$J$255,PERSONAL.TÉCNICO!$G$6:$G$255,RESUMEN!D85,PERSONAL.TÉCNICO!$B$6:$B$255,"AUTOGESTIÓN")</f>
        <v>0</v>
      </c>
      <c r="L85" s="382">
        <f>SUMIFS(PERSONAL.TÉCNICO!$J$6:$J$255,PERSONAL.TÉCNICO!$G$6:$G$255,RESUMEN!O85,PERSONAL.TÉCNICO!$C$6:$C$255,"SUELDOS_Y_SALARIOS",PERSONAL.TÉCNICO!$B$6:$B$255,"GASTO_CORRIENTE")</f>
        <v>0</v>
      </c>
      <c r="M85" s="42"/>
      <c r="N85" s="50"/>
      <c r="R85"/>
    </row>
    <row r="86" spans="1:18" ht="27" customHeight="1" x14ac:dyDescent="0.25">
      <c r="A86" s="42"/>
      <c r="B86" s="51"/>
      <c r="C86" s="383"/>
      <c r="D86" s="220" t="s">
        <v>419</v>
      </c>
      <c r="E86" s="267">
        <f>SUMIFS(PERSONAL.TÉCNICO!$J$6:$J$255,PERSONAL.TÉCNICO!$G$6:$G$255,RESUMEN!D86,PERSONAL.TÉCNICO!$C$6:$C$255,"SUELDOS_Y_SALARIOS",PERSONAL.TÉCNICO!$B$6:$B$255,"GASTO_CORRIENTE")</f>
        <v>0</v>
      </c>
      <c r="F86" s="221">
        <f>SUMIFS(PERSONAL.TÉCNICO!$J$6:$J$255,PERSONAL.TÉCNICO!$G$6:$G$255,RESUMEN!D86,PERSONAL.TÉCNICO!$C$6:$C$255,"HONORARIOS",PERSONAL.TÉCNICO!$B$6:$B$255,"GASTO_CORRIENTE")</f>
        <v>0</v>
      </c>
      <c r="G86" s="380">
        <f t="shared" si="5"/>
        <v>0</v>
      </c>
      <c r="H86" s="380"/>
      <c r="I86" s="381" t="str">
        <f t="shared" si="6"/>
        <v xml:space="preserve"> </v>
      </c>
      <c r="J86" s="381"/>
      <c r="K86" s="380">
        <f>SUMIFS(PERSONAL.TÉCNICO!$J$6:$J$255,PERSONAL.TÉCNICO!$G$6:$G$255,RESUMEN!D86,PERSONAL.TÉCNICO!$B$6:$B$255,"AUTOGESTIÓN")</f>
        <v>0</v>
      </c>
      <c r="L86" s="382">
        <f>SUMIFS(PERSONAL.TÉCNICO!$J$6:$J$255,PERSONAL.TÉCNICO!$G$6:$G$255,RESUMEN!O86,PERSONAL.TÉCNICO!$C$6:$C$255,"SUELDOS_Y_SALARIOS",PERSONAL.TÉCNICO!$B$6:$B$255,"GASTO_CORRIENTE")</f>
        <v>0</v>
      </c>
      <c r="M86" s="42"/>
      <c r="N86" s="50"/>
      <c r="R86"/>
    </row>
    <row r="87" spans="1:18" ht="27" customHeight="1" x14ac:dyDescent="0.25">
      <c r="A87" s="42"/>
      <c r="B87" s="51"/>
      <c r="C87" s="383"/>
      <c r="D87" s="220" t="s">
        <v>420</v>
      </c>
      <c r="E87" s="267">
        <f>SUMIFS(PERSONAL.TÉCNICO!$J$6:$J$255,PERSONAL.TÉCNICO!$G$6:$G$255,RESUMEN!D87,PERSONAL.TÉCNICO!$C$6:$C$255,"SUELDOS_Y_SALARIOS",PERSONAL.TÉCNICO!$B$6:$B$255,"GASTO_CORRIENTE")</f>
        <v>0</v>
      </c>
      <c r="F87" s="221">
        <f>SUMIFS(PERSONAL.TÉCNICO!$J$6:$J$255,PERSONAL.TÉCNICO!$G$6:$G$255,RESUMEN!D87,PERSONAL.TÉCNICO!$C$6:$C$255,"HONORARIOS",PERSONAL.TÉCNICO!$B$6:$B$255,"GASTO_CORRIENTE")</f>
        <v>0</v>
      </c>
      <c r="G87" s="380">
        <f t="shared" si="5"/>
        <v>0</v>
      </c>
      <c r="H87" s="380"/>
      <c r="I87" s="381" t="str">
        <f t="shared" si="6"/>
        <v xml:space="preserve"> </v>
      </c>
      <c r="J87" s="381"/>
      <c r="K87" s="380">
        <f>SUMIFS(PERSONAL.TÉCNICO!$J$6:$J$255,PERSONAL.TÉCNICO!$G$6:$G$255,RESUMEN!D87,PERSONAL.TÉCNICO!$B$6:$B$255,"AUTOGESTIÓN")</f>
        <v>0</v>
      </c>
      <c r="L87" s="382">
        <f>SUMIFS(PERSONAL.TÉCNICO!$J$6:$J$255,PERSONAL.TÉCNICO!$G$6:$G$255,RESUMEN!O87,PERSONAL.TÉCNICO!$C$6:$C$255,"SUELDOS_Y_SALARIOS",PERSONAL.TÉCNICO!$B$6:$B$255,"GASTO_CORRIENTE")</f>
        <v>0</v>
      </c>
      <c r="M87" s="42"/>
      <c r="N87" s="50"/>
      <c r="R87"/>
    </row>
    <row r="88" spans="1:18" ht="27" customHeight="1" x14ac:dyDescent="0.25">
      <c r="A88" s="42"/>
      <c r="B88" s="51"/>
      <c r="C88" s="383"/>
      <c r="D88" s="220" t="s">
        <v>413</v>
      </c>
      <c r="E88" s="267">
        <f>SUMIFS(PERSONAL.TÉCNICO!$J$6:$J$255,PERSONAL.TÉCNICO!$G$6:$G$255,RESUMEN!D88,PERSONAL.TÉCNICO!$C$6:$C$255,"SUELDOS_Y_SALARIOS",PERSONAL.TÉCNICO!$B$6:$B$255,"GASTO_CORRIENTE")</f>
        <v>0</v>
      </c>
      <c r="F88" s="221">
        <f>SUMIFS(PERSONAL.TÉCNICO!$J$6:$J$255,PERSONAL.TÉCNICO!$G$6:$G$255,RESUMEN!D88,PERSONAL.TÉCNICO!$C$6:$C$255,"HONORARIOS",PERSONAL.TÉCNICO!$B$6:$B$255,"GASTO_CORRIENTE")</f>
        <v>0</v>
      </c>
      <c r="G88" s="380">
        <f t="shared" si="5"/>
        <v>0</v>
      </c>
      <c r="H88" s="380"/>
      <c r="I88" s="381" t="str">
        <f t="shared" si="6"/>
        <v xml:space="preserve"> </v>
      </c>
      <c r="J88" s="381"/>
      <c r="K88" s="380">
        <f>SUMIFS(PERSONAL.TÉCNICO!$J$6:$J$255,PERSONAL.TÉCNICO!$G$6:$G$255,RESUMEN!D88,PERSONAL.TÉCNICO!$B$6:$B$255,"AUTOGESTIÓN")</f>
        <v>0</v>
      </c>
      <c r="L88" s="382">
        <f>SUMIFS(PERSONAL.TÉCNICO!$J$6:$J$255,PERSONAL.TÉCNICO!$G$6:$G$255,RESUMEN!O88,PERSONAL.TÉCNICO!$C$6:$C$255,"SUELDOS_Y_SALARIOS",PERSONAL.TÉCNICO!$B$6:$B$255,"GASTO_CORRIENTE")</f>
        <v>0</v>
      </c>
      <c r="M88" s="42"/>
      <c r="N88" s="50"/>
      <c r="R88"/>
    </row>
    <row r="89" spans="1:18" ht="27" customHeight="1" x14ac:dyDescent="0.25">
      <c r="A89" s="42"/>
      <c r="B89" s="51"/>
      <c r="C89" s="383"/>
      <c r="D89" s="220" t="s">
        <v>407</v>
      </c>
      <c r="E89" s="267">
        <f>SUMIFS(PERSONAL.TÉCNICO!$J$6:$J$255,PERSONAL.TÉCNICO!$G$6:$G$255,RESUMEN!D89,PERSONAL.TÉCNICO!$C$6:$C$255,"SUELDOS_Y_SALARIOS",PERSONAL.TÉCNICO!$B$6:$B$255,"GASTO_CORRIENTE")</f>
        <v>0</v>
      </c>
      <c r="F89" s="221">
        <f>SUMIFS(PERSONAL.TÉCNICO!$J$6:$J$255,PERSONAL.TÉCNICO!$G$6:$G$255,RESUMEN!D89,PERSONAL.TÉCNICO!$C$6:$C$255,"HONORARIOS",PERSONAL.TÉCNICO!$B$6:$B$255,"GASTO_CORRIENTE")</f>
        <v>0</v>
      </c>
      <c r="G89" s="380">
        <f t="shared" si="5"/>
        <v>0</v>
      </c>
      <c r="H89" s="380"/>
      <c r="I89" s="381" t="str">
        <f t="shared" si="6"/>
        <v xml:space="preserve"> </v>
      </c>
      <c r="J89" s="381"/>
      <c r="K89" s="380">
        <f>SUMIFS(PERSONAL.TÉCNICO!$J$6:$J$255,PERSONAL.TÉCNICO!$G$6:$G$255,RESUMEN!D89,PERSONAL.TÉCNICO!$B$6:$B$255,"AUTOGESTIÓN")</f>
        <v>0</v>
      </c>
      <c r="L89" s="382">
        <f>SUMIFS(PERSONAL.TÉCNICO!$J$6:$J$255,PERSONAL.TÉCNICO!$G$6:$G$255,RESUMEN!O89,PERSONAL.TÉCNICO!$C$6:$C$255,"SUELDOS_Y_SALARIOS",PERSONAL.TÉCNICO!$B$6:$B$255,"GASTO_CORRIENTE")</f>
        <v>0</v>
      </c>
      <c r="M89" s="42"/>
      <c r="N89" s="50"/>
      <c r="R89"/>
    </row>
    <row r="90" spans="1:18" ht="27" customHeight="1" x14ac:dyDescent="0.25">
      <c r="A90" s="42"/>
      <c r="B90" s="51"/>
      <c r="C90" s="321" t="s">
        <v>441</v>
      </c>
      <c r="D90" s="219" t="s">
        <v>421</v>
      </c>
      <c r="E90" s="263">
        <f>SUMIFS(PERSONAL.TÉCNICO!$J$6:$J$255,PERSONAL.TÉCNICO!$G$6:$G$255,RESUMEN!D90,PERSONAL.TÉCNICO!$C$6:$C$255,"SUELDOS_Y_SALARIOS",PERSONAL.TÉCNICO!$B$6:$B$255,"GASTO_CORRIENTE")</f>
        <v>0</v>
      </c>
      <c r="F90" s="217">
        <f>SUMIFS(PERSONAL.TÉCNICO!$J$6:$J$255,PERSONAL.TÉCNICO!$G$6:$G$255,RESUMEN!D90,PERSONAL.TÉCNICO!$C$6:$C$255,"HONORARIOS",PERSONAL.TÉCNICO!$B$6:$B$255,"GASTO_CORRIENTE")</f>
        <v>0</v>
      </c>
      <c r="G90" s="335">
        <f t="shared" si="5"/>
        <v>0</v>
      </c>
      <c r="H90" s="335"/>
      <c r="I90" s="336" t="str">
        <f t="shared" si="6"/>
        <v xml:space="preserve"> </v>
      </c>
      <c r="J90" s="336"/>
      <c r="K90" s="335">
        <f>SUMIFS(PERSONAL.TÉCNICO!$J$6:$J$255,PERSONAL.TÉCNICO!$G$6:$G$255,RESUMEN!D90,PERSONAL.TÉCNICO!$B$6:$B$255,"AUTOGESTIÓN")</f>
        <v>0</v>
      </c>
      <c r="L90" s="337">
        <f>SUMIFS(PERSONAL.TÉCNICO!$J$6:$J$255,PERSONAL.TÉCNICO!$G$6:$G$255,RESUMEN!O90,PERSONAL.TÉCNICO!$C$6:$C$255,"SUELDOS_Y_SALARIOS",PERSONAL.TÉCNICO!$B$6:$B$255,"GASTO_CORRIENTE")</f>
        <v>0</v>
      </c>
      <c r="M90" s="42"/>
      <c r="N90" s="50"/>
      <c r="R90"/>
    </row>
    <row r="91" spans="1:18" ht="27" customHeight="1" x14ac:dyDescent="0.25">
      <c r="A91" s="42"/>
      <c r="B91" s="51"/>
      <c r="C91" s="321"/>
      <c r="D91" s="219" t="s">
        <v>404</v>
      </c>
      <c r="E91" s="263">
        <f>SUMIFS(PERSONAL.TÉCNICO!$J$6:$J$255,PERSONAL.TÉCNICO!$G$6:$G$255,RESUMEN!D91,PERSONAL.TÉCNICO!$C$6:$C$255,"SUELDOS_Y_SALARIOS",PERSONAL.TÉCNICO!$B$6:$B$255,"GASTO_CORRIENTE")</f>
        <v>0</v>
      </c>
      <c r="F91" s="217">
        <f>SUMIFS(PERSONAL.TÉCNICO!$J$6:$J$255,PERSONAL.TÉCNICO!$G$6:$G$255,RESUMEN!D91,PERSONAL.TÉCNICO!$C$6:$C$255,"HONORARIOS",PERSONAL.TÉCNICO!$B$6:$B$255,"GASTO_CORRIENTE")</f>
        <v>0</v>
      </c>
      <c r="G91" s="335">
        <f t="shared" si="5"/>
        <v>0</v>
      </c>
      <c r="H91" s="335"/>
      <c r="I91" s="336" t="str">
        <f t="shared" si="6"/>
        <v xml:space="preserve"> </v>
      </c>
      <c r="J91" s="336"/>
      <c r="K91" s="335">
        <f>SUMIFS(PERSONAL.TÉCNICO!$J$6:$J$255,PERSONAL.TÉCNICO!$G$6:$G$255,RESUMEN!D91,PERSONAL.TÉCNICO!$B$6:$B$255,"AUTOGESTIÓN")</f>
        <v>0</v>
      </c>
      <c r="L91" s="337">
        <f>SUMIFS(PERSONAL.TÉCNICO!$J$6:$J$255,PERSONAL.TÉCNICO!$G$6:$G$255,RESUMEN!O91,PERSONAL.TÉCNICO!$C$6:$C$255,"SUELDOS_Y_SALARIOS",PERSONAL.TÉCNICO!$B$6:$B$255,"GASTO_CORRIENTE")</f>
        <v>0</v>
      </c>
      <c r="M91" s="42"/>
      <c r="N91" s="50"/>
      <c r="R91"/>
    </row>
    <row r="92" spans="1:18" ht="27" customHeight="1" x14ac:dyDescent="0.25">
      <c r="A92" s="42"/>
      <c r="B92" s="51"/>
      <c r="C92" s="321"/>
      <c r="D92" s="219" t="s">
        <v>418</v>
      </c>
      <c r="E92" s="263">
        <f>SUMIFS(PERSONAL.TÉCNICO!$J$6:$J$255,PERSONAL.TÉCNICO!$G$6:$G$255,RESUMEN!D92,PERSONAL.TÉCNICO!$C$6:$C$255,"SUELDOS_Y_SALARIOS",PERSONAL.TÉCNICO!$B$6:$B$255,"GASTO_CORRIENTE")</f>
        <v>0</v>
      </c>
      <c r="F92" s="217">
        <f>SUMIFS(PERSONAL.TÉCNICO!$J$6:$J$255,PERSONAL.TÉCNICO!$G$6:$G$255,RESUMEN!D92,PERSONAL.TÉCNICO!$C$6:$C$255,"HONORARIOS",PERSONAL.TÉCNICO!$B$6:$B$255,"GASTO_CORRIENTE")</f>
        <v>0</v>
      </c>
      <c r="G92" s="335">
        <f t="shared" si="5"/>
        <v>0</v>
      </c>
      <c r="H92" s="335"/>
      <c r="I92" s="336" t="str">
        <f t="shared" si="6"/>
        <v xml:space="preserve"> </v>
      </c>
      <c r="J92" s="336"/>
      <c r="K92" s="335">
        <f>SUMIFS(PERSONAL.TÉCNICO!$J$6:$J$255,PERSONAL.TÉCNICO!$G$6:$G$255,RESUMEN!D92,PERSONAL.TÉCNICO!$B$6:$B$255,"AUTOGESTIÓN")</f>
        <v>0</v>
      </c>
      <c r="L92" s="337">
        <f>SUMIFS(PERSONAL.TÉCNICO!$J$6:$J$255,PERSONAL.TÉCNICO!$G$6:$G$255,RESUMEN!O92,PERSONAL.TÉCNICO!$C$6:$C$255,"SUELDOS_Y_SALARIOS",PERSONAL.TÉCNICO!$B$6:$B$255,"GASTO_CORRIENTE")</f>
        <v>0</v>
      </c>
      <c r="M92" s="42"/>
      <c r="N92" s="50"/>
      <c r="R92"/>
    </row>
    <row r="93" spans="1:18" ht="27" customHeight="1" x14ac:dyDescent="0.25">
      <c r="A93" s="42"/>
      <c r="B93" s="51"/>
      <c r="C93" s="321"/>
      <c r="D93" s="219" t="s">
        <v>403</v>
      </c>
      <c r="E93" s="263">
        <f>SUMIFS(PERSONAL.TÉCNICO!$J$6:$J$255,PERSONAL.TÉCNICO!$G$6:$G$255,RESUMEN!D93,PERSONAL.TÉCNICO!$C$6:$C$255,"SUELDOS_Y_SALARIOS",PERSONAL.TÉCNICO!$B$6:$B$255,"GASTO_CORRIENTE")</f>
        <v>0</v>
      </c>
      <c r="F93" s="217">
        <f>SUMIFS(PERSONAL.TÉCNICO!$J$6:$J$255,PERSONAL.TÉCNICO!$G$6:$G$255,RESUMEN!D93,PERSONAL.TÉCNICO!$C$6:$C$255,"HONORARIOS",PERSONAL.TÉCNICO!$B$6:$B$255,"GASTO_CORRIENTE")</f>
        <v>0</v>
      </c>
      <c r="G93" s="335">
        <f t="shared" si="5"/>
        <v>0</v>
      </c>
      <c r="H93" s="335"/>
      <c r="I93" s="336" t="str">
        <f t="shared" si="6"/>
        <v xml:space="preserve"> </v>
      </c>
      <c r="J93" s="336"/>
      <c r="K93" s="335">
        <f>SUMIFS(PERSONAL.TÉCNICO!$J$6:$J$255,PERSONAL.TÉCNICO!$G$6:$G$255,RESUMEN!D93,PERSONAL.TÉCNICO!$B$6:$B$255,"AUTOGESTIÓN")</f>
        <v>0</v>
      </c>
      <c r="L93" s="337">
        <f>SUMIFS(PERSONAL.TÉCNICO!$J$6:$J$255,PERSONAL.TÉCNICO!$G$6:$G$255,RESUMEN!O93,PERSONAL.TÉCNICO!$C$6:$C$255,"SUELDOS_Y_SALARIOS",PERSONAL.TÉCNICO!$B$6:$B$255,"GASTO_CORRIENTE")</f>
        <v>0</v>
      </c>
      <c r="M93" s="42"/>
      <c r="N93" s="50"/>
      <c r="R93"/>
    </row>
    <row r="94" spans="1:18" ht="27" customHeight="1" x14ac:dyDescent="0.25">
      <c r="A94" s="42"/>
      <c r="B94" s="51"/>
      <c r="C94" s="383" t="s">
        <v>443</v>
      </c>
      <c r="D94" s="220" t="s">
        <v>405</v>
      </c>
      <c r="E94" s="267">
        <f>SUMIFS(PERSONAL.TÉCNICO!$J$6:$J$255,PERSONAL.TÉCNICO!$G$6:$G$255,RESUMEN!D94,PERSONAL.TÉCNICO!$C$6:$C$255,"SUELDOS_Y_SALARIOS",PERSONAL.TÉCNICO!$B$6:$B$255,"GASTO_CORRIENTE")</f>
        <v>0</v>
      </c>
      <c r="F94" s="221">
        <f>SUMIFS(PERSONAL.TÉCNICO!$J$6:$J$255,PERSONAL.TÉCNICO!$G$6:$G$255,RESUMEN!D94,PERSONAL.TÉCNICO!$C$6:$C$255,"HONORARIOS",PERSONAL.TÉCNICO!$B$6:$B$255,"GASTO_CORRIENTE")</f>
        <v>0</v>
      </c>
      <c r="G94" s="380">
        <f t="shared" si="5"/>
        <v>0</v>
      </c>
      <c r="H94" s="380"/>
      <c r="I94" s="381" t="str">
        <f t="shared" si="6"/>
        <v xml:space="preserve"> </v>
      </c>
      <c r="J94" s="381"/>
      <c r="K94" s="335">
        <f>SUMIFS(PERSONAL.TÉCNICO!$J$6:$J$255,PERSONAL.TÉCNICO!$G$6:$G$255,RESUMEN!D94,PERSONAL.TÉCNICO!$B$6:$B$255,"AUTOGESTIÓN")</f>
        <v>0</v>
      </c>
      <c r="L94" s="337">
        <f>SUMIFS(PERSONAL.TÉCNICO!$J$6:$J$255,PERSONAL.TÉCNICO!$G$6:$G$255,RESUMEN!O94,PERSONAL.TÉCNICO!$C$6:$C$255,"SUELDOS_Y_SALARIOS",PERSONAL.TÉCNICO!$B$6:$B$255,"GASTO_CORRIENTE")</f>
        <v>0</v>
      </c>
      <c r="M94" s="42"/>
      <c r="N94" s="50"/>
      <c r="R94"/>
    </row>
    <row r="95" spans="1:18" ht="27" customHeight="1" x14ac:dyDescent="0.25">
      <c r="A95" s="42"/>
      <c r="B95" s="51"/>
      <c r="C95" s="383"/>
      <c r="D95" s="220" t="s">
        <v>406</v>
      </c>
      <c r="E95" s="267">
        <f>SUMIFS(PERSONAL.TÉCNICO!$J$6:$J$255,PERSONAL.TÉCNICO!$G$6:$G$255,RESUMEN!D95,PERSONAL.TÉCNICO!$C$6:$C$255,"SUELDOS_Y_SALARIOS",PERSONAL.TÉCNICO!$B$6:$B$255,"GASTO_CORRIENTE")</f>
        <v>0</v>
      </c>
      <c r="F95" s="221">
        <f>SUMIFS(PERSONAL.TÉCNICO!$J$6:$J$255,PERSONAL.TÉCNICO!$G$6:$G$255,RESUMEN!D95,PERSONAL.TÉCNICO!$C$6:$C$255,"HONORARIOS",PERSONAL.TÉCNICO!$B$6:$B$255,"GASTO_CORRIENTE")</f>
        <v>0</v>
      </c>
      <c r="G95" s="380">
        <f t="shared" si="5"/>
        <v>0</v>
      </c>
      <c r="H95" s="380"/>
      <c r="I95" s="381" t="str">
        <f t="shared" si="6"/>
        <v xml:space="preserve"> </v>
      </c>
      <c r="J95" s="381"/>
      <c r="K95" s="335">
        <f>SUMIFS(PERSONAL.TÉCNICO!$J$6:$J$255,PERSONAL.TÉCNICO!$G$6:$G$255,RESUMEN!D95,PERSONAL.TÉCNICO!$B$6:$B$255,"AUTOGESTIÓN")</f>
        <v>0</v>
      </c>
      <c r="L95" s="337">
        <f>SUMIFS(PERSONAL.TÉCNICO!$J$6:$J$255,PERSONAL.TÉCNICO!$G$6:$G$255,RESUMEN!O95,PERSONAL.TÉCNICO!$C$6:$C$255,"SUELDOS_Y_SALARIOS",PERSONAL.TÉCNICO!$B$6:$B$255,"GASTO_CORRIENTE")</f>
        <v>0</v>
      </c>
      <c r="M95" s="42"/>
      <c r="N95" s="50"/>
      <c r="R95"/>
    </row>
    <row r="96" spans="1:18" ht="27" customHeight="1" x14ac:dyDescent="0.25">
      <c r="A96" s="42"/>
      <c r="B96" s="51"/>
      <c r="C96" s="383"/>
      <c r="D96" s="220" t="s">
        <v>410</v>
      </c>
      <c r="E96" s="267">
        <f>SUMIFS(PERSONAL.TÉCNICO!$J$6:$J$255,PERSONAL.TÉCNICO!$G$6:$G$255,RESUMEN!D96,PERSONAL.TÉCNICO!$C$6:$C$255,"SUELDOS_Y_SALARIOS",PERSONAL.TÉCNICO!$B$6:$B$255,"GASTO_CORRIENTE")</f>
        <v>0</v>
      </c>
      <c r="F96" s="221">
        <f>SUMIFS(PERSONAL.TÉCNICO!$J$6:$J$255,PERSONAL.TÉCNICO!$G$6:$G$255,RESUMEN!D96,PERSONAL.TÉCNICO!$C$6:$C$255,"HONORARIOS",PERSONAL.TÉCNICO!$B$6:$B$255,"GASTO_CORRIENTE")</f>
        <v>0</v>
      </c>
      <c r="G96" s="380">
        <f t="shared" si="5"/>
        <v>0</v>
      </c>
      <c r="H96" s="380"/>
      <c r="I96" s="381" t="str">
        <f t="shared" si="6"/>
        <v xml:space="preserve"> </v>
      </c>
      <c r="J96" s="381"/>
      <c r="K96" s="335">
        <f>SUMIFS(PERSONAL.TÉCNICO!$J$6:$J$255,PERSONAL.TÉCNICO!$G$6:$G$255,RESUMEN!D96,PERSONAL.TÉCNICO!$B$6:$B$255,"AUTOGESTIÓN")</f>
        <v>0</v>
      </c>
      <c r="L96" s="337">
        <f>SUMIFS(PERSONAL.TÉCNICO!$J$6:$J$255,PERSONAL.TÉCNICO!$G$6:$G$255,RESUMEN!O96,PERSONAL.TÉCNICO!$C$6:$C$255,"SUELDOS_Y_SALARIOS",PERSONAL.TÉCNICO!$B$6:$B$255,"GASTO_CORRIENTE")</f>
        <v>0</v>
      </c>
      <c r="M96" s="42"/>
      <c r="N96" s="50"/>
      <c r="R96"/>
    </row>
    <row r="97" spans="1:18" ht="27" customHeight="1" x14ac:dyDescent="0.25">
      <c r="A97" s="42"/>
      <c r="B97" s="51"/>
      <c r="C97" s="383"/>
      <c r="D97" s="220" t="s">
        <v>414</v>
      </c>
      <c r="E97" s="267">
        <f>SUMIFS(PERSONAL.TÉCNICO!$J$6:$J$255,PERSONAL.TÉCNICO!$G$6:$G$255,RESUMEN!D97,PERSONAL.TÉCNICO!$C$6:$C$255,"SUELDOS_Y_SALARIOS",PERSONAL.TÉCNICO!$B$6:$B$255,"GASTO_CORRIENTE")</f>
        <v>0</v>
      </c>
      <c r="F97" s="221">
        <f>SUMIFS(PERSONAL.TÉCNICO!$J$6:$J$255,PERSONAL.TÉCNICO!$G$6:$G$255,RESUMEN!D97,PERSONAL.TÉCNICO!$C$6:$C$255,"HONORARIOS",PERSONAL.TÉCNICO!$B$6:$B$255,"GASTO_CORRIENTE")</f>
        <v>0</v>
      </c>
      <c r="G97" s="380">
        <f t="shared" si="5"/>
        <v>0</v>
      </c>
      <c r="H97" s="380"/>
      <c r="I97" s="381" t="str">
        <f t="shared" si="6"/>
        <v xml:space="preserve"> </v>
      </c>
      <c r="J97" s="381"/>
      <c r="K97" s="335">
        <f>SUMIFS(PERSONAL.TÉCNICO!$J$6:$J$255,PERSONAL.TÉCNICO!$G$6:$G$255,RESUMEN!D97,PERSONAL.TÉCNICO!$B$6:$B$255,"AUTOGESTIÓN")</f>
        <v>0</v>
      </c>
      <c r="L97" s="337">
        <f>SUMIFS(PERSONAL.TÉCNICO!$J$6:$J$255,PERSONAL.TÉCNICO!$G$6:$G$255,RESUMEN!O97,PERSONAL.TÉCNICO!$C$6:$C$255,"SUELDOS_Y_SALARIOS",PERSONAL.TÉCNICO!$B$6:$B$255,"GASTO_CORRIENTE")</f>
        <v>0</v>
      </c>
      <c r="M97" s="42"/>
      <c r="N97" s="50"/>
      <c r="R97"/>
    </row>
    <row r="98" spans="1:18" ht="27" customHeight="1" x14ac:dyDescent="0.25">
      <c r="A98" s="42"/>
      <c r="B98" s="51"/>
      <c r="C98" s="383"/>
      <c r="D98" s="220" t="s">
        <v>411</v>
      </c>
      <c r="E98" s="267">
        <f>SUMIFS(PERSONAL.TÉCNICO!$J$6:$J$255,PERSONAL.TÉCNICO!$G$6:$G$255,RESUMEN!D98,PERSONAL.TÉCNICO!$C$6:$C$255,"SUELDOS_Y_SALARIOS",PERSONAL.TÉCNICO!$B$6:$B$255,"GASTO_CORRIENTE")</f>
        <v>0</v>
      </c>
      <c r="F98" s="221">
        <f>SUMIFS(PERSONAL.TÉCNICO!$J$6:$J$255,PERSONAL.TÉCNICO!$G$6:$G$255,RESUMEN!D98,PERSONAL.TÉCNICO!$C$6:$C$255,"HONORARIOS",PERSONAL.TÉCNICO!$B$6:$B$255,"GASTO_CORRIENTE")</f>
        <v>0</v>
      </c>
      <c r="G98" s="380">
        <f t="shared" si="5"/>
        <v>0</v>
      </c>
      <c r="H98" s="380"/>
      <c r="I98" s="381" t="str">
        <f t="shared" si="6"/>
        <v xml:space="preserve"> </v>
      </c>
      <c r="J98" s="381"/>
      <c r="K98" s="335">
        <f>SUMIFS(PERSONAL.TÉCNICO!$J$6:$J$255,PERSONAL.TÉCNICO!$G$6:$G$255,RESUMEN!D98,PERSONAL.TÉCNICO!$B$6:$B$255,"AUTOGESTIÓN")</f>
        <v>0</v>
      </c>
      <c r="L98" s="337">
        <f>SUMIFS(PERSONAL.TÉCNICO!$J$6:$J$255,PERSONAL.TÉCNICO!$G$6:$G$255,RESUMEN!O98,PERSONAL.TÉCNICO!$C$6:$C$255,"SUELDOS_Y_SALARIOS",PERSONAL.TÉCNICO!$B$6:$B$255,"GASTO_CORRIENTE")</f>
        <v>0</v>
      </c>
      <c r="M98" s="42"/>
      <c r="N98" s="50"/>
      <c r="R98"/>
    </row>
    <row r="99" spans="1:18" ht="27" customHeight="1" x14ac:dyDescent="0.25">
      <c r="A99" s="42"/>
      <c r="B99" s="51"/>
      <c r="C99" s="321" t="s">
        <v>270</v>
      </c>
      <c r="D99" s="220" t="s">
        <v>464</v>
      </c>
      <c r="E99" s="263">
        <f>SUMIFS(PERSONAL.TÉCNICO!$J$6:$J$255,PERSONAL.TÉCNICO!$G$6:$G$255,RESUMEN!D99,PERSONAL.TÉCNICO!$C$6:$C$255,"SUELDOS_Y_SALARIOS",PERSONAL.TÉCNICO!$B$6:$B$255,"GASTO_CORRIENTE")</f>
        <v>0</v>
      </c>
      <c r="F99" s="217">
        <f>SUMIFS(PERSONAL.TÉCNICO!$J$6:$J$255,PERSONAL.TÉCNICO!$G$6:$G$255,RESUMEN!D99,PERSONAL.TÉCNICO!$C$6:$C$255,"HONORARIOS",PERSONAL.TÉCNICO!$B$6:$B$255,"GASTO_CORRIENTE")</f>
        <v>0</v>
      </c>
      <c r="G99" s="335">
        <f t="shared" si="5"/>
        <v>0</v>
      </c>
      <c r="H99" s="335"/>
      <c r="I99" s="336" t="str">
        <f t="shared" si="6"/>
        <v xml:space="preserve"> </v>
      </c>
      <c r="J99" s="336"/>
      <c r="K99" s="335">
        <f>SUMIFS(PERSONAL.TÉCNICO!$J$6:$J$255,PERSONAL.TÉCNICO!$G$6:$G$255,RESUMEN!D99,PERSONAL.TÉCNICO!$B$6:$B$255,"AUTOGESTIÓN")</f>
        <v>0</v>
      </c>
      <c r="L99" s="337">
        <f>SUMIFS(PERSONAL.TÉCNICO!$J$6:$J$255,PERSONAL.TÉCNICO!$G$6:$G$255,RESUMEN!O99,PERSONAL.TÉCNICO!$C$6:$C$255,"SUELDOS_Y_SALARIOS",PERSONAL.TÉCNICO!$B$6:$B$255,"GASTO_CORRIENTE")</f>
        <v>0</v>
      </c>
      <c r="M99" s="42"/>
      <c r="N99" s="50"/>
      <c r="R99"/>
    </row>
    <row r="100" spans="1:18" ht="27" customHeight="1" x14ac:dyDescent="0.25">
      <c r="A100" s="42"/>
      <c r="B100" s="51"/>
      <c r="C100" s="321"/>
      <c r="D100" s="219" t="s">
        <v>412</v>
      </c>
      <c r="E100" s="263">
        <f>SUMIFS(PERSONAL.TÉCNICO!$J$6:$J$255,PERSONAL.TÉCNICO!$G$6:$G$255,RESUMEN!D100,PERSONAL.TÉCNICO!$C$6:$C$255,"SUELDOS_Y_SALARIOS",PERSONAL.TÉCNICO!$B$6:$B$255,"GASTO_CORRIENTE")</f>
        <v>0</v>
      </c>
      <c r="F100" s="217">
        <f>SUMIFS(PERSONAL.TÉCNICO!$J$6:$J$255,PERSONAL.TÉCNICO!$G$6:$G$255,RESUMEN!D100,PERSONAL.TÉCNICO!$C$6:$C$255,"HONORARIOS",PERSONAL.TÉCNICO!$B$6:$B$255,"GASTO_CORRIENTE")</f>
        <v>0</v>
      </c>
      <c r="G100" s="335">
        <f t="shared" si="5"/>
        <v>0</v>
      </c>
      <c r="H100" s="335"/>
      <c r="I100" s="336" t="str">
        <f t="shared" si="6"/>
        <v xml:space="preserve"> </v>
      </c>
      <c r="J100" s="336"/>
      <c r="K100" s="335">
        <f>SUMIFS(PERSONAL.TÉCNICO!$J$6:$J$255,PERSONAL.TÉCNICO!$G$6:$G$255,RESUMEN!D100,PERSONAL.TÉCNICO!$B$6:$B$255,"AUTOGESTIÓN")</f>
        <v>0</v>
      </c>
      <c r="L100" s="337">
        <f>SUMIFS(PERSONAL.TÉCNICO!$J$6:$J$255,PERSONAL.TÉCNICO!$G$6:$G$255,RESUMEN!O99,PERSONAL.TÉCNICO!$C$6:$C$255,"SUELDOS_Y_SALARIOS",PERSONAL.TÉCNICO!$B$6:$B$255,"GASTO_CORRIENTE")</f>
        <v>0</v>
      </c>
      <c r="M100" s="42"/>
      <c r="N100" s="50"/>
      <c r="R100"/>
    </row>
    <row r="101" spans="1:18" ht="24" customHeight="1" thickBot="1" x14ac:dyDescent="0.3">
      <c r="A101" s="42"/>
      <c r="B101" s="51"/>
      <c r="C101" s="317" t="s">
        <v>18</v>
      </c>
      <c r="D101" s="319"/>
      <c r="E101" s="269">
        <f>SUM(E84:E100)</f>
        <v>0</v>
      </c>
      <c r="F101" s="269">
        <f>SUM(F84:F100)</f>
        <v>0</v>
      </c>
      <c r="G101" s="388">
        <f>SUM(G84:H100)</f>
        <v>0</v>
      </c>
      <c r="H101" s="388"/>
      <c r="I101" s="378">
        <f>SUM(I84:J100)</f>
        <v>0</v>
      </c>
      <c r="J101" s="378"/>
      <c r="K101" s="388">
        <f>SUM(K84:L100)</f>
        <v>0</v>
      </c>
      <c r="L101" s="389"/>
      <c r="M101" s="42"/>
      <c r="N101" s="50"/>
      <c r="R101"/>
    </row>
    <row r="102" spans="1:18" ht="15.75" thickBot="1" x14ac:dyDescent="0.3">
      <c r="A102" s="42"/>
      <c r="B102" s="57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9"/>
      <c r="R102"/>
    </row>
    <row r="103" spans="1:18" x14ac:dyDescent="0.25">
      <c r="A103" s="42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6"/>
      <c r="R103"/>
    </row>
    <row r="104" spans="1:18" ht="18.75" x14ac:dyDescent="0.3">
      <c r="A104" s="42"/>
      <c r="B104" s="51"/>
      <c r="C104" s="101" t="s">
        <v>440</v>
      </c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70"/>
      <c r="R104"/>
    </row>
    <row r="105" spans="1:18" ht="15.75" thickBot="1" x14ac:dyDescent="0.3">
      <c r="A105" s="42"/>
      <c r="B105" s="51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50"/>
      <c r="R105"/>
    </row>
    <row r="106" spans="1:18" ht="73.5" customHeight="1" x14ac:dyDescent="0.25">
      <c r="A106" s="42"/>
      <c r="B106" s="51"/>
      <c r="C106" s="268" t="s">
        <v>423</v>
      </c>
      <c r="D106" s="256" t="s">
        <v>424</v>
      </c>
      <c r="E106" s="260"/>
      <c r="F106" s="232" t="s">
        <v>445</v>
      </c>
      <c r="G106" s="300" t="s">
        <v>446</v>
      </c>
      <c r="H106" s="305"/>
      <c r="I106" s="300" t="s">
        <v>269</v>
      </c>
      <c r="J106" s="305"/>
      <c r="K106" s="300" t="s">
        <v>18</v>
      </c>
      <c r="L106" s="301"/>
      <c r="M106" s="42"/>
      <c r="N106" s="50"/>
      <c r="R106"/>
    </row>
    <row r="107" spans="1:18" ht="20.100000000000001" customHeight="1" x14ac:dyDescent="0.25">
      <c r="A107" s="42"/>
      <c r="B107" s="51"/>
      <c r="C107" s="321" t="s">
        <v>441</v>
      </c>
      <c r="D107" s="322" t="s">
        <v>421</v>
      </c>
      <c r="E107" s="323"/>
      <c r="F107" s="236">
        <f>COUNTIFS(PERSONAL.TÉCNICO!$B$6:$B$255,"GASTO_CORRIENTE",PERSONAL.TÉCNICO!$C$6:$C$255,"SUELDOS_Y_SALARIOS",PERSONAL.TÉCNICO!$G$6:$G$255,RESUMEN!D107)</f>
        <v>0</v>
      </c>
      <c r="G107" s="302">
        <f>COUNTIFS(PERSONAL.TÉCNICO!$B$6:$B$255,"GASTO_CORRIENTE",PERSONAL.TÉCNICO!$C$6:$C$255,"HONORARIOS",PERSONAL.TÉCNICO!$G$6:$G$255,RESUMEN!D107)</f>
        <v>0</v>
      </c>
      <c r="H107" s="308">
        <f>COUNTIFS(PERSONAL.TÉCNICO!$B$6:$B$255,"GASTO_CORRIENTE",PERSONAL.TÉCNICO!$C$6:$C$255,"SUELDOS_Y_SALARIOS",PERSONAL.TÉCNICO!$G$6:$G$255,RESUMEN!F107)</f>
        <v>0</v>
      </c>
      <c r="I107" s="302">
        <f>COUNTIFS(PERSONAL.TÉCNICO!$B$6:$B$255,"AUTOGESTIÓN",PERSONAL.TÉCNICO!$G$6:$G$255,RESUMEN!D107)</f>
        <v>0</v>
      </c>
      <c r="J107" s="308">
        <f>COUNTIFS(PERSONAL.TÉCNICO!$B$6:$B$255,"GASTO_CORRIENTE",PERSONAL.TÉCNICO!$C$6:$C$255,"SUELDOS_Y_SALARIOS",PERSONAL.TÉCNICO!$G$6:$G$255,RESUMEN!O107)</f>
        <v>0</v>
      </c>
      <c r="K107" s="302">
        <f>SUM(F107:J107)</f>
        <v>0</v>
      </c>
      <c r="L107" s="303"/>
      <c r="M107" s="42"/>
      <c r="N107" s="50"/>
    </row>
    <row r="108" spans="1:18" ht="20.100000000000001" customHeight="1" x14ac:dyDescent="0.25">
      <c r="A108" s="42"/>
      <c r="B108" s="51"/>
      <c r="C108" s="321"/>
      <c r="D108" s="322" t="s">
        <v>404</v>
      </c>
      <c r="E108" s="323"/>
      <c r="F108" s="236">
        <f>COUNTIFS(PERSONAL.TÉCNICO!$B$6:$B$255,"GASTO_CORRIENTE",PERSONAL.TÉCNICO!$C$6:$C$255,"SUELDOS_Y_SALARIOS",PERSONAL.TÉCNICO!$G$6:$G$255,RESUMEN!D108)</f>
        <v>0</v>
      </c>
      <c r="G108" s="302">
        <f>COUNTIFS(PERSONAL.TÉCNICO!$B$6:$B$255,"GASTO_CORRIENTE",PERSONAL.TÉCNICO!$C$6:$C$255,"HONORARIOS",PERSONAL.TÉCNICO!$G$6:$G$255,RESUMEN!D108)</f>
        <v>0</v>
      </c>
      <c r="H108" s="308">
        <f>COUNTIFS(PERSONAL.TÉCNICO!$B$6:$B$255,"GASTO_CORRIENTE",PERSONAL.TÉCNICO!$C$6:$C$255,"SUELDOS_Y_SALARIOS",PERSONAL.TÉCNICO!$G$6:$G$255,RESUMEN!F108)</f>
        <v>0</v>
      </c>
      <c r="I108" s="302">
        <f>COUNTIFS(PERSONAL.TÉCNICO!$B$6:$B$255,"AUTOGESTIÓN",PERSONAL.TÉCNICO!$G$6:$G$255,RESUMEN!D108)</f>
        <v>0</v>
      </c>
      <c r="J108" s="308">
        <f>COUNTIFS(PERSONAL.TÉCNICO!$B$6:$B$255,"GASTO_CORRIENTE",PERSONAL.TÉCNICO!$C$6:$C$255,"SUELDOS_Y_SALARIOS",PERSONAL.TÉCNICO!$G$6:$G$255,RESUMEN!O108)</f>
        <v>0</v>
      </c>
      <c r="K108" s="302">
        <f t="shared" ref="K108:K123" si="7">SUM(F108:J108)</f>
        <v>0</v>
      </c>
      <c r="L108" s="303"/>
      <c r="M108" s="42"/>
      <c r="N108" s="50"/>
    </row>
    <row r="109" spans="1:18" ht="20.100000000000001" customHeight="1" x14ac:dyDescent="0.25">
      <c r="A109" s="42"/>
      <c r="B109" s="51"/>
      <c r="C109" s="321"/>
      <c r="D109" s="322" t="s">
        <v>418</v>
      </c>
      <c r="E109" s="323"/>
      <c r="F109" s="236">
        <f>COUNTIFS(PERSONAL.TÉCNICO!$B$6:$B$255,"GASTO_CORRIENTE",PERSONAL.TÉCNICO!$C$6:$C$255,"SUELDOS_Y_SALARIOS",PERSONAL.TÉCNICO!$G$6:$G$255,RESUMEN!D109)</f>
        <v>0</v>
      </c>
      <c r="G109" s="302">
        <f>COUNTIFS(PERSONAL.TÉCNICO!$B$6:$B$255,"GASTO_CORRIENTE",PERSONAL.TÉCNICO!$C$6:$C$255,"HONORARIOS",PERSONAL.TÉCNICO!$G$6:$G$255,RESUMEN!D109)</f>
        <v>0</v>
      </c>
      <c r="H109" s="308">
        <f>COUNTIFS(PERSONAL.TÉCNICO!$B$6:$B$255,"GASTO_CORRIENTE",PERSONAL.TÉCNICO!$C$6:$C$255,"SUELDOS_Y_SALARIOS",PERSONAL.TÉCNICO!$G$6:$G$255,RESUMEN!F109)</f>
        <v>0</v>
      </c>
      <c r="I109" s="302">
        <f>COUNTIFS(PERSONAL.TÉCNICO!$B$6:$B$255,"AUTOGESTIÓN",PERSONAL.TÉCNICO!$G$6:$G$255,RESUMEN!D109)</f>
        <v>0</v>
      </c>
      <c r="J109" s="308">
        <f>COUNTIFS(PERSONAL.TÉCNICO!$B$6:$B$255,"GASTO_CORRIENTE",PERSONAL.TÉCNICO!$C$6:$C$255,"SUELDOS_Y_SALARIOS",PERSONAL.TÉCNICO!$G$6:$G$255,RESUMEN!O109)</f>
        <v>0</v>
      </c>
      <c r="K109" s="302">
        <f t="shared" si="7"/>
        <v>0</v>
      </c>
      <c r="L109" s="303"/>
      <c r="M109" s="42"/>
      <c r="N109" s="50"/>
    </row>
    <row r="110" spans="1:18" ht="20.100000000000001" customHeight="1" x14ac:dyDescent="0.25">
      <c r="A110" s="42"/>
      <c r="B110" s="51"/>
      <c r="C110" s="321"/>
      <c r="D110" s="322" t="s">
        <v>403</v>
      </c>
      <c r="E110" s="323"/>
      <c r="F110" s="236">
        <f>COUNTIFS(PERSONAL.TÉCNICO!$B$6:$B$255,"GASTO_CORRIENTE",PERSONAL.TÉCNICO!$C$6:$C$255,"SUELDOS_Y_SALARIOS",PERSONAL.TÉCNICO!$G$6:$G$255,RESUMEN!D110)</f>
        <v>0</v>
      </c>
      <c r="G110" s="302">
        <f>COUNTIFS(PERSONAL.TÉCNICO!$B$6:$B$255,"GASTO_CORRIENTE",PERSONAL.TÉCNICO!$C$6:$C$255,"HONORARIOS",PERSONAL.TÉCNICO!$G$6:$G$255,RESUMEN!D110)</f>
        <v>0</v>
      </c>
      <c r="H110" s="308">
        <f>COUNTIFS(PERSONAL.TÉCNICO!$B$6:$B$255,"GASTO_CORRIENTE",PERSONAL.TÉCNICO!$C$6:$C$255,"SUELDOS_Y_SALARIOS",PERSONAL.TÉCNICO!$G$6:$G$255,RESUMEN!F110)</f>
        <v>0</v>
      </c>
      <c r="I110" s="302">
        <f>COUNTIFS(PERSONAL.TÉCNICO!$B$6:$B$255,"AUTOGESTIÓN",PERSONAL.TÉCNICO!$G$6:$G$255,RESUMEN!D110)</f>
        <v>0</v>
      </c>
      <c r="J110" s="308">
        <f>COUNTIFS(PERSONAL.TÉCNICO!$B$6:$B$255,"GASTO_CORRIENTE",PERSONAL.TÉCNICO!$C$6:$C$255,"SUELDOS_Y_SALARIOS",PERSONAL.TÉCNICO!$G$6:$G$255,RESUMEN!O110)</f>
        <v>0</v>
      </c>
      <c r="K110" s="302">
        <f t="shared" si="7"/>
        <v>0</v>
      </c>
      <c r="L110" s="303"/>
      <c r="M110" s="42"/>
      <c r="N110" s="50"/>
    </row>
    <row r="111" spans="1:18" ht="20.100000000000001" customHeight="1" x14ac:dyDescent="0.25">
      <c r="A111" s="42"/>
      <c r="B111" s="51"/>
      <c r="C111" s="321" t="s">
        <v>442</v>
      </c>
      <c r="D111" s="322" t="s">
        <v>409</v>
      </c>
      <c r="E111" s="323"/>
      <c r="F111" s="236">
        <f>COUNTIFS(PERSONAL.TÉCNICO!$B$6:$B$255,"GASTO_CORRIENTE",PERSONAL.TÉCNICO!$C$6:$C$255,"SUELDOS_Y_SALARIOS",PERSONAL.TÉCNICO!$G$6:$G$255,RESUMEN!D111)</f>
        <v>0</v>
      </c>
      <c r="G111" s="302">
        <f>COUNTIFS(PERSONAL.TÉCNICO!$B$6:$B$255,"GASTO_CORRIENTE",PERSONAL.TÉCNICO!$C$6:$C$255,"HONORARIOS",PERSONAL.TÉCNICO!$G$6:$G$255,RESUMEN!D111)</f>
        <v>0</v>
      </c>
      <c r="H111" s="308">
        <f>COUNTIFS(PERSONAL.TÉCNICO!$B$6:$B$255,"GASTO_CORRIENTE",PERSONAL.TÉCNICO!$C$6:$C$255,"SUELDOS_Y_SALARIOS",PERSONAL.TÉCNICO!$G$6:$G$255,RESUMEN!F111)</f>
        <v>0</v>
      </c>
      <c r="I111" s="302">
        <f>COUNTIFS(PERSONAL.TÉCNICO!$B$6:$B$255,"AUTOGESTIÓN",PERSONAL.TÉCNICO!$G$6:$G$255,RESUMEN!D111)</f>
        <v>0</v>
      </c>
      <c r="J111" s="308">
        <f>COUNTIFS(PERSONAL.TÉCNICO!$B$6:$B$255,"GASTO_CORRIENTE",PERSONAL.TÉCNICO!$C$6:$C$255,"SUELDOS_Y_SALARIOS",PERSONAL.TÉCNICO!$G$6:$G$255,RESUMEN!O111)</f>
        <v>0</v>
      </c>
      <c r="K111" s="302">
        <f t="shared" si="7"/>
        <v>0</v>
      </c>
      <c r="L111" s="303"/>
      <c r="M111" s="42"/>
      <c r="N111" s="50"/>
    </row>
    <row r="112" spans="1:18" ht="20.100000000000001" customHeight="1" x14ac:dyDescent="0.25">
      <c r="A112" s="42"/>
      <c r="B112" s="51"/>
      <c r="C112" s="321"/>
      <c r="D112" s="322" t="s">
        <v>408</v>
      </c>
      <c r="E112" s="323"/>
      <c r="F112" s="236">
        <f>COUNTIFS(PERSONAL.TÉCNICO!$B$6:$B$255,"GASTO_CORRIENTE",PERSONAL.TÉCNICO!$C$6:$C$255,"SUELDOS_Y_SALARIOS",PERSONAL.TÉCNICO!$G$6:$G$255,RESUMEN!D112)</f>
        <v>0</v>
      </c>
      <c r="G112" s="302">
        <f>COUNTIFS(PERSONAL.TÉCNICO!$B$6:$B$255,"GASTO_CORRIENTE",PERSONAL.TÉCNICO!$C$6:$C$255,"HONORARIOS",PERSONAL.TÉCNICO!$G$6:$G$255,RESUMEN!D112)</f>
        <v>0</v>
      </c>
      <c r="H112" s="308">
        <f>COUNTIFS(PERSONAL.TÉCNICO!$B$6:$B$255,"GASTO_CORRIENTE",PERSONAL.TÉCNICO!$C$6:$C$255,"SUELDOS_Y_SALARIOS",PERSONAL.TÉCNICO!$G$6:$G$255,RESUMEN!F112)</f>
        <v>0</v>
      </c>
      <c r="I112" s="302">
        <f>COUNTIFS(PERSONAL.TÉCNICO!$B$6:$B$255,"AUTOGESTIÓN",PERSONAL.TÉCNICO!$G$6:$G$255,RESUMEN!D112)</f>
        <v>0</v>
      </c>
      <c r="J112" s="308">
        <f>COUNTIFS(PERSONAL.TÉCNICO!$B$6:$B$255,"GASTO_CORRIENTE",PERSONAL.TÉCNICO!$C$6:$C$255,"SUELDOS_Y_SALARIOS",PERSONAL.TÉCNICO!$G$6:$G$255,RESUMEN!O112)</f>
        <v>0</v>
      </c>
      <c r="K112" s="302">
        <f t="shared" si="7"/>
        <v>0</v>
      </c>
      <c r="L112" s="303"/>
      <c r="M112" s="42"/>
      <c r="N112" s="50"/>
    </row>
    <row r="113" spans="1:14" ht="20.100000000000001" customHeight="1" x14ac:dyDescent="0.25">
      <c r="A113" s="42"/>
      <c r="B113" s="51"/>
      <c r="C113" s="321"/>
      <c r="D113" s="322" t="s">
        <v>419</v>
      </c>
      <c r="E113" s="323"/>
      <c r="F113" s="236">
        <f>COUNTIFS(PERSONAL.TÉCNICO!$B$6:$B$255,"GASTO_CORRIENTE",PERSONAL.TÉCNICO!$C$6:$C$255,"SUELDOS_Y_SALARIOS",PERSONAL.TÉCNICO!$G$6:$G$255,RESUMEN!D113)</f>
        <v>0</v>
      </c>
      <c r="G113" s="302">
        <f>COUNTIFS(PERSONAL.TÉCNICO!$B$6:$B$255,"GASTO_CORRIENTE",PERSONAL.TÉCNICO!$C$6:$C$255,"HONORARIOS",PERSONAL.TÉCNICO!$G$6:$G$255,RESUMEN!D113)</f>
        <v>0</v>
      </c>
      <c r="H113" s="308">
        <f>COUNTIFS(PERSONAL.TÉCNICO!$B$6:$B$255,"GASTO_CORRIENTE",PERSONAL.TÉCNICO!$C$6:$C$255,"SUELDOS_Y_SALARIOS",PERSONAL.TÉCNICO!$G$6:$G$255,RESUMEN!F113)</f>
        <v>0</v>
      </c>
      <c r="I113" s="302">
        <f>COUNTIFS(PERSONAL.TÉCNICO!$B$6:$B$255,"AUTOGESTIÓN",PERSONAL.TÉCNICO!$G$6:$G$255,RESUMEN!D113)</f>
        <v>0</v>
      </c>
      <c r="J113" s="308">
        <f>COUNTIFS(PERSONAL.TÉCNICO!$B$6:$B$255,"GASTO_CORRIENTE",PERSONAL.TÉCNICO!$C$6:$C$255,"SUELDOS_Y_SALARIOS",PERSONAL.TÉCNICO!$G$6:$G$255,RESUMEN!O113)</f>
        <v>0</v>
      </c>
      <c r="K113" s="302">
        <f t="shared" si="7"/>
        <v>0</v>
      </c>
      <c r="L113" s="303"/>
      <c r="M113" s="42"/>
      <c r="N113" s="50"/>
    </row>
    <row r="114" spans="1:14" ht="20.100000000000001" customHeight="1" x14ac:dyDescent="0.25">
      <c r="A114" s="42"/>
      <c r="B114" s="51"/>
      <c r="C114" s="321"/>
      <c r="D114" s="322" t="s">
        <v>420</v>
      </c>
      <c r="E114" s="323"/>
      <c r="F114" s="236">
        <f>COUNTIFS(PERSONAL.TÉCNICO!$B$6:$B$255,"GASTO_CORRIENTE",PERSONAL.TÉCNICO!$C$6:$C$255,"SUELDOS_Y_SALARIOS",PERSONAL.TÉCNICO!$G$6:$G$255,RESUMEN!D114)</f>
        <v>0</v>
      </c>
      <c r="G114" s="302">
        <f>COUNTIFS(PERSONAL.TÉCNICO!$B$6:$B$255,"GASTO_CORRIENTE",PERSONAL.TÉCNICO!$C$6:$C$255,"HONORARIOS",PERSONAL.TÉCNICO!$G$6:$G$255,RESUMEN!D114)</f>
        <v>0</v>
      </c>
      <c r="H114" s="308">
        <f>COUNTIFS(PERSONAL.TÉCNICO!$B$6:$B$255,"GASTO_CORRIENTE",PERSONAL.TÉCNICO!$C$6:$C$255,"SUELDOS_Y_SALARIOS",PERSONAL.TÉCNICO!$G$6:$G$255,RESUMEN!F114)</f>
        <v>0</v>
      </c>
      <c r="I114" s="302">
        <f>COUNTIFS(PERSONAL.TÉCNICO!$B$6:$B$255,"AUTOGESTIÓN",PERSONAL.TÉCNICO!$G$6:$G$255,RESUMEN!D114)</f>
        <v>0</v>
      </c>
      <c r="J114" s="308">
        <f>COUNTIFS(PERSONAL.TÉCNICO!$B$6:$B$255,"GASTO_CORRIENTE",PERSONAL.TÉCNICO!$C$6:$C$255,"SUELDOS_Y_SALARIOS",PERSONAL.TÉCNICO!$G$6:$G$255,RESUMEN!O114)</f>
        <v>0</v>
      </c>
      <c r="K114" s="302">
        <f t="shared" si="7"/>
        <v>0</v>
      </c>
      <c r="L114" s="303"/>
      <c r="M114" s="42"/>
      <c r="N114" s="50"/>
    </row>
    <row r="115" spans="1:14" ht="20.100000000000001" customHeight="1" x14ac:dyDescent="0.25">
      <c r="A115" s="42"/>
      <c r="B115" s="51"/>
      <c r="C115" s="321"/>
      <c r="D115" s="326" t="s">
        <v>413</v>
      </c>
      <c r="E115" s="327"/>
      <c r="F115" s="236">
        <f>COUNTIFS(PERSONAL.TÉCNICO!$B$6:$B$255,"GASTO_CORRIENTE",PERSONAL.TÉCNICO!$C$6:$C$255,"SUELDOS_Y_SALARIOS",PERSONAL.TÉCNICO!$G$6:$G$255,RESUMEN!D115)</f>
        <v>0</v>
      </c>
      <c r="G115" s="302">
        <f>COUNTIFS(PERSONAL.TÉCNICO!$B$6:$B$255,"GASTO_CORRIENTE",PERSONAL.TÉCNICO!$C$6:$C$255,"HONORARIOS",PERSONAL.TÉCNICO!$G$6:$G$255,RESUMEN!D115)</f>
        <v>0</v>
      </c>
      <c r="H115" s="308">
        <f>COUNTIFS(PERSONAL.TÉCNICO!$B$6:$B$255,"GASTO_CORRIENTE",PERSONAL.TÉCNICO!$C$6:$C$255,"SUELDOS_Y_SALARIOS",PERSONAL.TÉCNICO!$G$6:$G$255,RESUMEN!F115)</f>
        <v>0</v>
      </c>
      <c r="I115" s="302">
        <f>COUNTIFS(PERSONAL.TÉCNICO!$B$6:$B$255,"AUTOGESTIÓN",PERSONAL.TÉCNICO!$G$6:$G$255,RESUMEN!D115)</f>
        <v>0</v>
      </c>
      <c r="J115" s="308">
        <f>COUNTIFS(PERSONAL.TÉCNICO!$B$6:$B$255,"GASTO_CORRIENTE",PERSONAL.TÉCNICO!$C$6:$C$255,"SUELDOS_Y_SALARIOS",PERSONAL.TÉCNICO!$G$6:$G$255,RESUMEN!O115)</f>
        <v>0</v>
      </c>
      <c r="K115" s="302">
        <f t="shared" si="7"/>
        <v>0</v>
      </c>
      <c r="L115" s="303"/>
      <c r="M115" s="42"/>
      <c r="N115" s="50"/>
    </row>
    <row r="116" spans="1:14" ht="20.100000000000001" customHeight="1" x14ac:dyDescent="0.25">
      <c r="A116" s="42"/>
      <c r="B116" s="51"/>
      <c r="C116" s="321"/>
      <c r="D116" s="322" t="s">
        <v>407</v>
      </c>
      <c r="E116" s="323"/>
      <c r="F116" s="236">
        <f>COUNTIFS(PERSONAL.TÉCNICO!$B$6:$B$255,"GASTO_CORRIENTE",PERSONAL.TÉCNICO!$C$6:$C$255,"SUELDOS_Y_SALARIOS",PERSONAL.TÉCNICO!$G$6:$G$255,RESUMEN!D116)</f>
        <v>0</v>
      </c>
      <c r="G116" s="302">
        <f>COUNTIFS(PERSONAL.TÉCNICO!$B$6:$B$255,"GASTO_CORRIENTE",PERSONAL.TÉCNICO!$C$6:$C$255,"HONORARIOS",PERSONAL.TÉCNICO!$G$6:$G$255,RESUMEN!D116)</f>
        <v>0</v>
      </c>
      <c r="H116" s="308">
        <f>COUNTIFS(PERSONAL.TÉCNICO!$B$6:$B$255,"GASTO_CORRIENTE",PERSONAL.TÉCNICO!$C$6:$C$255,"SUELDOS_Y_SALARIOS",PERSONAL.TÉCNICO!$G$6:$G$255,RESUMEN!F116)</f>
        <v>0</v>
      </c>
      <c r="I116" s="302">
        <f>COUNTIFS(PERSONAL.TÉCNICO!$B$6:$B$255,"AUTOGESTIÓN",PERSONAL.TÉCNICO!$G$6:$G$255,RESUMEN!D116)</f>
        <v>0</v>
      </c>
      <c r="J116" s="308">
        <f>COUNTIFS(PERSONAL.TÉCNICO!$B$6:$B$255,"GASTO_CORRIENTE",PERSONAL.TÉCNICO!$C$6:$C$255,"SUELDOS_Y_SALARIOS",PERSONAL.TÉCNICO!$G$6:$G$255,RESUMEN!O116)</f>
        <v>0</v>
      </c>
      <c r="K116" s="302">
        <f t="shared" si="7"/>
        <v>0</v>
      </c>
      <c r="L116" s="303"/>
      <c r="M116" s="42"/>
      <c r="N116" s="50"/>
    </row>
    <row r="117" spans="1:14" ht="20.100000000000001" customHeight="1" x14ac:dyDescent="0.25">
      <c r="A117" s="42"/>
      <c r="B117" s="51"/>
      <c r="C117" s="321" t="s">
        <v>443</v>
      </c>
      <c r="D117" s="322" t="s">
        <v>405</v>
      </c>
      <c r="E117" s="323"/>
      <c r="F117" s="236">
        <f>COUNTIFS(PERSONAL.TÉCNICO!$B$6:$B$255,"GASTO_CORRIENTE",PERSONAL.TÉCNICO!$C$6:$C$255,"SUELDOS_Y_SALARIOS",PERSONAL.TÉCNICO!$G$6:$G$255,RESUMEN!D117)</f>
        <v>0</v>
      </c>
      <c r="G117" s="302">
        <f>COUNTIFS(PERSONAL.TÉCNICO!$B$6:$B$255,"GASTO_CORRIENTE",PERSONAL.TÉCNICO!$C$6:$C$255,"HONORARIOS",PERSONAL.TÉCNICO!$G$6:$G$255,RESUMEN!D117)</f>
        <v>0</v>
      </c>
      <c r="H117" s="308">
        <f>COUNTIFS(PERSONAL.TÉCNICO!$B$6:$B$255,"GASTO_CORRIENTE",PERSONAL.TÉCNICO!$C$6:$C$255,"SUELDOS_Y_SALARIOS",PERSONAL.TÉCNICO!$G$6:$G$255,RESUMEN!F117)</f>
        <v>0</v>
      </c>
      <c r="I117" s="302">
        <f>COUNTIFS(PERSONAL.TÉCNICO!$B$6:$B$255,"AUTOGESTIÓN",PERSONAL.TÉCNICO!$G$6:$G$255,RESUMEN!D117)</f>
        <v>0</v>
      </c>
      <c r="J117" s="308">
        <f>COUNTIFS(PERSONAL.TÉCNICO!$B$6:$B$255,"GASTO_CORRIENTE",PERSONAL.TÉCNICO!$C$6:$C$255,"SUELDOS_Y_SALARIOS",PERSONAL.TÉCNICO!$G$6:$G$255,RESUMEN!O117)</f>
        <v>0</v>
      </c>
      <c r="K117" s="302">
        <f t="shared" si="7"/>
        <v>0</v>
      </c>
      <c r="L117" s="303"/>
      <c r="M117" s="42"/>
      <c r="N117" s="50"/>
    </row>
    <row r="118" spans="1:14" ht="20.100000000000001" customHeight="1" x14ac:dyDescent="0.25">
      <c r="A118" s="42"/>
      <c r="B118" s="51"/>
      <c r="C118" s="321"/>
      <c r="D118" s="322" t="s">
        <v>406</v>
      </c>
      <c r="E118" s="323"/>
      <c r="F118" s="236">
        <f>COUNTIFS(PERSONAL.TÉCNICO!$B$6:$B$255,"GASTO_CORRIENTE",PERSONAL.TÉCNICO!$C$6:$C$255,"SUELDOS_Y_SALARIOS",PERSONAL.TÉCNICO!$G$6:$G$255,RESUMEN!D118)</f>
        <v>0</v>
      </c>
      <c r="G118" s="302">
        <f>COUNTIFS(PERSONAL.TÉCNICO!$B$6:$B$255,"GASTO_CORRIENTE",PERSONAL.TÉCNICO!$C$6:$C$255,"HONORARIOS",PERSONAL.TÉCNICO!$G$6:$G$255,RESUMEN!D118)</f>
        <v>0</v>
      </c>
      <c r="H118" s="308">
        <f>COUNTIFS(PERSONAL.TÉCNICO!$B$6:$B$255,"GASTO_CORRIENTE",PERSONAL.TÉCNICO!$C$6:$C$255,"SUELDOS_Y_SALARIOS",PERSONAL.TÉCNICO!$G$6:$G$255,RESUMEN!F118)</f>
        <v>0</v>
      </c>
      <c r="I118" s="302">
        <f>COUNTIFS(PERSONAL.TÉCNICO!$B$6:$B$255,"AUTOGESTIÓN",PERSONAL.TÉCNICO!$G$6:$G$255,RESUMEN!D118)</f>
        <v>0</v>
      </c>
      <c r="J118" s="308">
        <f>COUNTIFS(PERSONAL.TÉCNICO!$B$6:$B$255,"GASTO_CORRIENTE",PERSONAL.TÉCNICO!$C$6:$C$255,"SUELDOS_Y_SALARIOS",PERSONAL.TÉCNICO!$G$6:$G$255,RESUMEN!O118)</f>
        <v>0</v>
      </c>
      <c r="K118" s="302">
        <f t="shared" si="7"/>
        <v>0</v>
      </c>
      <c r="L118" s="303"/>
      <c r="M118" s="42"/>
      <c r="N118" s="50"/>
    </row>
    <row r="119" spans="1:14" ht="20.100000000000001" customHeight="1" x14ac:dyDescent="0.25">
      <c r="A119" s="42"/>
      <c r="B119" s="51"/>
      <c r="C119" s="321"/>
      <c r="D119" s="322" t="s">
        <v>410</v>
      </c>
      <c r="E119" s="323"/>
      <c r="F119" s="236">
        <f>COUNTIFS(PERSONAL.TÉCNICO!$B$6:$B$255,"GASTO_CORRIENTE",PERSONAL.TÉCNICO!$C$6:$C$255,"SUELDOS_Y_SALARIOS",PERSONAL.TÉCNICO!$G$6:$G$255,RESUMEN!D119)</f>
        <v>0</v>
      </c>
      <c r="G119" s="302">
        <f>COUNTIFS(PERSONAL.TÉCNICO!$B$6:$B$255,"GASTO_CORRIENTE",PERSONAL.TÉCNICO!$C$6:$C$255,"HONORARIOS",PERSONAL.TÉCNICO!$G$6:$G$255,RESUMEN!D119)</f>
        <v>0</v>
      </c>
      <c r="H119" s="308">
        <f>COUNTIFS(PERSONAL.TÉCNICO!$B$6:$B$255,"GASTO_CORRIENTE",PERSONAL.TÉCNICO!$C$6:$C$255,"SUELDOS_Y_SALARIOS",PERSONAL.TÉCNICO!$G$6:$G$255,RESUMEN!F119)</f>
        <v>0</v>
      </c>
      <c r="I119" s="302">
        <f>COUNTIFS(PERSONAL.TÉCNICO!$B$6:$B$255,"AUTOGESTIÓN",PERSONAL.TÉCNICO!$G$6:$G$255,RESUMEN!D119)</f>
        <v>0</v>
      </c>
      <c r="J119" s="308">
        <f>COUNTIFS(PERSONAL.TÉCNICO!$B$6:$B$255,"GASTO_CORRIENTE",PERSONAL.TÉCNICO!$C$6:$C$255,"SUELDOS_Y_SALARIOS",PERSONAL.TÉCNICO!$G$6:$G$255,RESUMEN!O119)</f>
        <v>0</v>
      </c>
      <c r="K119" s="302">
        <f t="shared" si="7"/>
        <v>0</v>
      </c>
      <c r="L119" s="303"/>
      <c r="M119" s="42"/>
      <c r="N119" s="50"/>
    </row>
    <row r="120" spans="1:14" ht="20.100000000000001" customHeight="1" x14ac:dyDescent="0.25">
      <c r="A120" s="42"/>
      <c r="B120" s="51"/>
      <c r="C120" s="321"/>
      <c r="D120" s="322" t="s">
        <v>414</v>
      </c>
      <c r="E120" s="323"/>
      <c r="F120" s="236">
        <f>COUNTIFS(PERSONAL.TÉCNICO!$B$6:$B$255,"GASTO_CORRIENTE",PERSONAL.TÉCNICO!$C$6:$C$255,"SUELDOS_Y_SALARIOS",PERSONAL.TÉCNICO!$G$6:$G$255,RESUMEN!D120)</f>
        <v>0</v>
      </c>
      <c r="G120" s="302">
        <f>COUNTIFS(PERSONAL.TÉCNICO!$B$6:$B$255,"GASTO_CORRIENTE",PERSONAL.TÉCNICO!$C$6:$C$255,"HONORARIOS",PERSONAL.TÉCNICO!$G$6:$G$255,RESUMEN!D120)</f>
        <v>0</v>
      </c>
      <c r="H120" s="308">
        <f>COUNTIFS(PERSONAL.TÉCNICO!$B$6:$B$255,"GASTO_CORRIENTE",PERSONAL.TÉCNICO!$C$6:$C$255,"SUELDOS_Y_SALARIOS",PERSONAL.TÉCNICO!$G$6:$G$255,RESUMEN!F120)</f>
        <v>0</v>
      </c>
      <c r="I120" s="302">
        <f>COUNTIFS(PERSONAL.TÉCNICO!$B$6:$B$255,"AUTOGESTIÓN",PERSONAL.TÉCNICO!$G$6:$G$255,RESUMEN!D120)</f>
        <v>0</v>
      </c>
      <c r="J120" s="308">
        <f>COUNTIFS(PERSONAL.TÉCNICO!$B$6:$B$255,"GASTO_CORRIENTE",PERSONAL.TÉCNICO!$C$6:$C$255,"SUELDOS_Y_SALARIOS",PERSONAL.TÉCNICO!$G$6:$G$255,RESUMEN!O120)</f>
        <v>0</v>
      </c>
      <c r="K120" s="302">
        <f t="shared" si="7"/>
        <v>0</v>
      </c>
      <c r="L120" s="303"/>
      <c r="M120" s="42"/>
      <c r="N120" s="50"/>
    </row>
    <row r="121" spans="1:14" ht="20.100000000000001" customHeight="1" x14ac:dyDescent="0.25">
      <c r="A121" s="42"/>
      <c r="B121" s="51"/>
      <c r="C121" s="321"/>
      <c r="D121" s="322" t="s">
        <v>411</v>
      </c>
      <c r="E121" s="323"/>
      <c r="F121" s="236">
        <f>COUNTIFS(PERSONAL.TÉCNICO!$B$6:$B$255,"GASTO_CORRIENTE",PERSONAL.TÉCNICO!$C$6:$C$255,"SUELDOS_Y_SALARIOS",PERSONAL.TÉCNICO!$G$6:$G$255,RESUMEN!D121)</f>
        <v>0</v>
      </c>
      <c r="G121" s="302">
        <f>COUNTIFS(PERSONAL.TÉCNICO!$B$6:$B$255,"GASTO_CORRIENTE",PERSONAL.TÉCNICO!$C$6:$C$255,"HONORARIOS",PERSONAL.TÉCNICO!$G$6:$G$255,RESUMEN!D121)</f>
        <v>0</v>
      </c>
      <c r="H121" s="308">
        <f>COUNTIFS(PERSONAL.TÉCNICO!$B$6:$B$255,"GASTO_CORRIENTE",PERSONAL.TÉCNICO!$C$6:$C$255,"SUELDOS_Y_SALARIOS",PERSONAL.TÉCNICO!$G$6:$G$255,RESUMEN!F121)</f>
        <v>0</v>
      </c>
      <c r="I121" s="302">
        <f>COUNTIFS(PERSONAL.TÉCNICO!$B$6:$B$255,"AUTOGESTIÓN",PERSONAL.TÉCNICO!$G$6:$G$255,RESUMEN!D121)</f>
        <v>0</v>
      </c>
      <c r="J121" s="308">
        <f>COUNTIFS(PERSONAL.TÉCNICO!$B$6:$B$255,"GASTO_CORRIENTE",PERSONAL.TÉCNICO!$C$6:$C$255,"SUELDOS_Y_SALARIOS",PERSONAL.TÉCNICO!$G$6:$G$255,RESUMEN!O121)</f>
        <v>0</v>
      </c>
      <c r="K121" s="302">
        <f t="shared" si="7"/>
        <v>0</v>
      </c>
      <c r="L121" s="303"/>
      <c r="M121" s="42"/>
      <c r="N121" s="50"/>
    </row>
    <row r="122" spans="1:14" ht="20.100000000000001" customHeight="1" x14ac:dyDescent="0.25">
      <c r="A122" s="42"/>
      <c r="B122" s="51"/>
      <c r="C122" s="324" t="s">
        <v>270</v>
      </c>
      <c r="D122" s="322" t="s">
        <v>464</v>
      </c>
      <c r="E122" s="323"/>
      <c r="F122" s="236">
        <f>COUNTIFS(PERSONAL.TÉCNICO!$B$6:$B$255,"GASTO_CORRIENTE",PERSONAL.TÉCNICO!$C$6:$C$255,"SUELDOS_Y_SALARIOS",PERSONAL.TÉCNICO!$G$6:$G$255,RESUMEN!D122)</f>
        <v>0</v>
      </c>
      <c r="G122" s="302">
        <f>COUNTIFS(PERSONAL.TÉCNICO!$B$6:$B$255,"GASTO_CORRIENTE",PERSONAL.TÉCNICO!$C$6:$C$255,"HONORARIOS",PERSONAL.TÉCNICO!$G$6:$G$255,RESUMEN!D122)</f>
        <v>0</v>
      </c>
      <c r="H122" s="308">
        <f>COUNTIFS(PERSONAL.TÉCNICO!$B$6:$B$255,"GASTO_CORRIENTE",PERSONAL.TÉCNICO!$C$6:$C$255,"SUELDOS_Y_SALARIOS",PERSONAL.TÉCNICO!$G$6:$G$255,RESUMEN!F122)</f>
        <v>0</v>
      </c>
      <c r="I122" s="302">
        <f>COUNTIFS(PERSONAL.TÉCNICO!$B$6:$B$255,"AUTOGESTIÓN",PERSONAL.TÉCNICO!$G$6:$G$255,RESUMEN!D122)</f>
        <v>0</v>
      </c>
      <c r="J122" s="308">
        <f>COUNTIFS(PERSONAL.TÉCNICO!$B$6:$B$255,"GASTO_CORRIENTE",PERSONAL.TÉCNICO!$C$6:$C$255,"SUELDOS_Y_SALARIOS",PERSONAL.TÉCNICO!$G$6:$G$255,RESUMEN!O122)</f>
        <v>0</v>
      </c>
      <c r="K122" s="302">
        <f t="shared" si="7"/>
        <v>0</v>
      </c>
      <c r="L122" s="303"/>
      <c r="M122" s="42"/>
      <c r="N122" s="50"/>
    </row>
    <row r="123" spans="1:14" ht="20.100000000000001" customHeight="1" x14ac:dyDescent="0.25">
      <c r="A123" s="42"/>
      <c r="B123" s="51"/>
      <c r="C123" s="325"/>
      <c r="D123" s="322" t="s">
        <v>412</v>
      </c>
      <c r="E123" s="323"/>
      <c r="F123" s="236">
        <f>COUNTIFS(PERSONAL.TÉCNICO!$B$6:$B$255,"GASTO_CORRIENTE",PERSONAL.TÉCNICO!$C$6:$C$255,"SUELDOS_Y_SALARIOS",PERSONAL.TÉCNICO!$G$6:$G$255,RESUMEN!D123)</f>
        <v>0</v>
      </c>
      <c r="G123" s="302">
        <f>COUNTIFS(PERSONAL.TÉCNICO!$B$6:$B$255,"GASTO_CORRIENTE",PERSONAL.TÉCNICO!$C$6:$C$255,"HONORARIOS",PERSONAL.TÉCNICO!$G$6:$G$255,RESUMEN!D123)</f>
        <v>0</v>
      </c>
      <c r="H123" s="308">
        <f>COUNTIFS(PERSONAL.TÉCNICO!$B$6:$B$255,"GASTO_CORRIENTE",PERSONAL.TÉCNICO!$C$6:$C$255,"SUELDOS_Y_SALARIOS",PERSONAL.TÉCNICO!$G$6:$G$255,RESUMEN!F123)</f>
        <v>0</v>
      </c>
      <c r="I123" s="302">
        <f>COUNTIFS(PERSONAL.TÉCNICO!$B$6:$B$255,"AUTOGESTIÓN",PERSONAL.TÉCNICO!$G$6:$G$255,RESUMEN!D123)</f>
        <v>0</v>
      </c>
      <c r="J123" s="308">
        <f>COUNTIFS(PERSONAL.TÉCNICO!$B$6:$B$255,"GASTO_CORRIENTE",PERSONAL.TÉCNICO!$C$6:$C$255,"SUELDOS_Y_SALARIOS",PERSONAL.TÉCNICO!$G$6:$G$255,RESUMEN!O123)</f>
        <v>0</v>
      </c>
      <c r="K123" s="302">
        <f t="shared" si="7"/>
        <v>0</v>
      </c>
      <c r="L123" s="303"/>
      <c r="M123" s="42"/>
      <c r="N123" s="50"/>
    </row>
    <row r="124" spans="1:14" ht="24" customHeight="1" thickBot="1" x14ac:dyDescent="0.3">
      <c r="A124" s="42"/>
      <c r="B124" s="51"/>
      <c r="C124" s="317" t="s">
        <v>18</v>
      </c>
      <c r="D124" s="318"/>
      <c r="E124" s="319"/>
      <c r="F124" s="261">
        <f>SUM(F107:F123)</f>
        <v>0</v>
      </c>
      <c r="G124" s="298">
        <f>SUM(G107:H123)</f>
        <v>0</v>
      </c>
      <c r="H124" s="299"/>
      <c r="I124" s="298">
        <f>SUM(I107:J123)</f>
        <v>0</v>
      </c>
      <c r="J124" s="299"/>
      <c r="K124" s="298">
        <f>SUM(K107:L123)</f>
        <v>0</v>
      </c>
      <c r="L124" s="304"/>
      <c r="M124" s="42"/>
      <c r="N124" s="50"/>
    </row>
    <row r="125" spans="1:14" x14ac:dyDescent="0.25">
      <c r="A125" s="42"/>
      <c r="B125" s="51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50"/>
    </row>
    <row r="126" spans="1:14" x14ac:dyDescent="0.25">
      <c r="A126" s="42"/>
      <c r="B126" s="51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50"/>
    </row>
    <row r="127" spans="1:14" ht="18.75" x14ac:dyDescent="0.3">
      <c r="A127" s="42"/>
      <c r="B127" s="51"/>
      <c r="C127" s="238" t="s">
        <v>626</v>
      </c>
      <c r="D127" s="239"/>
      <c r="E127" s="42"/>
      <c r="F127" s="42"/>
      <c r="G127" s="42"/>
      <c r="H127" s="42"/>
      <c r="I127" s="42"/>
      <c r="J127" s="42"/>
      <c r="K127" s="42"/>
      <c r="L127" s="42"/>
      <c r="M127" s="42"/>
      <c r="N127" s="70"/>
    </row>
    <row r="128" spans="1:14" ht="15.75" thickBot="1" x14ac:dyDescent="0.3">
      <c r="A128" s="42"/>
      <c r="B128" s="51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50"/>
    </row>
    <row r="129" spans="1:14" ht="73.5" customHeight="1" x14ac:dyDescent="0.25">
      <c r="A129" s="42"/>
      <c r="B129" s="51"/>
      <c r="C129" s="268" t="s">
        <v>423</v>
      </c>
      <c r="D129" s="300" t="s">
        <v>424</v>
      </c>
      <c r="E129" s="305"/>
      <c r="F129" s="232" t="s">
        <v>518</v>
      </c>
      <c r="G129" s="300" t="s">
        <v>519</v>
      </c>
      <c r="H129" s="305"/>
      <c r="I129" s="300" t="s">
        <v>520</v>
      </c>
      <c r="J129" s="301"/>
      <c r="K129" s="42"/>
      <c r="L129" s="42"/>
      <c r="M129" s="42"/>
      <c r="N129" s="50"/>
    </row>
    <row r="130" spans="1:14" ht="20.100000000000001" customHeight="1" x14ac:dyDescent="0.25">
      <c r="A130" s="42"/>
      <c r="B130" s="51"/>
      <c r="C130" s="321" t="s">
        <v>441</v>
      </c>
      <c r="D130" s="322" t="s">
        <v>421</v>
      </c>
      <c r="E130" s="323"/>
      <c r="F130" s="236">
        <f>COUNTIFS(PERSONAL.TÉCNICO!$P$6:$P$255,"PHD-DOCTORADO",PERSONAL.TÉCNICO!$G$6:$G$255,RESUMEN!D130)</f>
        <v>0</v>
      </c>
      <c r="G130" s="302">
        <f>COUNTIFS(PERSONAL.TÉCNICO!$P$6:$P$255,"CUARTO NIVEL",PERSONAL.TÉCNICO!$G$6:$G$255,RESUMEN!D130)</f>
        <v>0</v>
      </c>
      <c r="H130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NIVEL",PERSONAL.TÉCNICO!$P$6:$P$255,"TECNOLOGIA",PERSONAL.TÉCNICO!$P$6:$P$255,"BACHILLER",PERSONAL.TÉCNICO!$G$6:$G$255,RESUMEN!F130)</f>
        <v>0</v>
      </c>
      <c r="I130" s="302">
        <f>COUNTIFS(PERSONAL.TÉCNICO!$P$6:$P$255,"TERCER NIVEL",PERSONAL.TÉCNICO!$G$6:$G$255,RESUMEN!D130)</f>
        <v>0</v>
      </c>
      <c r="J130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NIVEL",PERSONAL.TÉCNICO!$P$6:$P$255,"TECNOLOGIA",PERSONAL.TÉCNICO!$P$6:$P$255,"BACHILLER",PERSONAL.TÉCNICO!$G$6:$G$255,RESUMEN!H130)</f>
        <v>0</v>
      </c>
      <c r="K130" s="42"/>
      <c r="L130" s="42"/>
      <c r="M130" s="42"/>
      <c r="N130" s="50"/>
    </row>
    <row r="131" spans="1:14" ht="20.100000000000001" customHeight="1" x14ac:dyDescent="0.25">
      <c r="A131" s="42"/>
      <c r="B131" s="51"/>
      <c r="C131" s="321"/>
      <c r="D131" s="322" t="s">
        <v>404</v>
      </c>
      <c r="E131" s="323"/>
      <c r="F131" s="236">
        <f>COUNTIFS(PERSONAL.TÉCNICO!$P$6:$P$255,"PHD-DOCTORADO",PERSONAL.TÉCNICO!$G$6:$G$255,RESUMEN!D131)</f>
        <v>0</v>
      </c>
      <c r="G131" s="302">
        <f>COUNTIFS(PERSONAL.TÉCNICO!$P$6:$P$255,"CUARTO NIVEL",PERSONAL.TÉCNICO!$G$6:$G$255,RESUMEN!D131)</f>
        <v>0</v>
      </c>
      <c r="H131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NIVEL",PERSONAL.TÉCNICO!$P$6:$P$255,"TECNOLOGIA",PERSONAL.TÉCNICO!$P$6:$P$255,"BACHILLER",PERSONAL.TÉCNICO!$G$6:$G$255,RESUMEN!F131)</f>
        <v>0</v>
      </c>
      <c r="I131" s="302">
        <f>COUNTIFS(PERSONAL.TÉCNICO!$P$6:$P$255,"TERCER NIVEL",PERSONAL.TÉCNICO!$G$6:$G$255,RESUMEN!D131)</f>
        <v>0</v>
      </c>
      <c r="J131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NIVEL",PERSONAL.TÉCNICO!$P$6:$P$255,"TECNOLOGIA",PERSONAL.TÉCNICO!$P$6:$P$255,"BACHILLER",PERSONAL.TÉCNICO!$G$6:$G$255,RESUMEN!H131)</f>
        <v>0</v>
      </c>
      <c r="K131" s="42"/>
      <c r="L131" s="42"/>
      <c r="M131" s="42"/>
      <c r="N131" s="50"/>
    </row>
    <row r="132" spans="1:14" ht="20.100000000000001" customHeight="1" x14ac:dyDescent="0.25">
      <c r="A132" s="42"/>
      <c r="B132" s="51"/>
      <c r="C132" s="321"/>
      <c r="D132" s="322" t="s">
        <v>418</v>
      </c>
      <c r="E132" s="323"/>
      <c r="F132" s="236">
        <f>COUNTIFS(PERSONAL.TÉCNICO!$P$6:$P$255,"PHD-DOCTORADO",PERSONAL.TÉCNICO!$G$6:$G$255,RESUMEN!D132)</f>
        <v>0</v>
      </c>
      <c r="G132" s="302">
        <f>COUNTIFS(PERSONAL.TÉCNICO!$P$6:$P$255,"CUARTO NIVEL",PERSONAL.TÉCNICO!$G$6:$G$255,RESUMEN!D132)</f>
        <v>0</v>
      </c>
      <c r="H132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NIVEL",PERSONAL.TÉCNICO!$P$6:$P$255,"TECNOLOGIA",PERSONAL.TÉCNICO!$P$6:$P$255,"BACHILLER",PERSONAL.TÉCNICO!$G$6:$G$255,RESUMEN!F132)</f>
        <v>0</v>
      </c>
      <c r="I132" s="302">
        <f>COUNTIFS(PERSONAL.TÉCNICO!$P$6:$P$255,"TERCER NIVEL",PERSONAL.TÉCNICO!$G$6:$G$255,RESUMEN!D132)</f>
        <v>0</v>
      </c>
      <c r="J132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NIVEL",PERSONAL.TÉCNICO!$P$6:$P$255,"TECNOLOGIA",PERSONAL.TÉCNICO!$P$6:$P$255,"BACHILLER",PERSONAL.TÉCNICO!$G$6:$G$255,RESUMEN!H132)</f>
        <v>0</v>
      </c>
      <c r="K132" s="42"/>
      <c r="L132" s="42"/>
      <c r="M132" s="42"/>
      <c r="N132" s="50"/>
    </row>
    <row r="133" spans="1:14" ht="20.100000000000001" customHeight="1" x14ac:dyDescent="0.25">
      <c r="A133" s="42"/>
      <c r="B133" s="51"/>
      <c r="C133" s="321"/>
      <c r="D133" s="322" t="s">
        <v>403</v>
      </c>
      <c r="E133" s="323"/>
      <c r="F133" s="236">
        <f>COUNTIFS(PERSONAL.TÉCNICO!$P$6:$P$255,"PHD-DOCTORADO",PERSONAL.TÉCNICO!$G$6:$G$255,RESUMEN!D133)</f>
        <v>0</v>
      </c>
      <c r="G133" s="302">
        <f>COUNTIFS(PERSONAL.TÉCNICO!$P$6:$P$255,"CUARTO NIVEL",PERSONAL.TÉCNICO!$G$6:$G$255,RESUMEN!D133)</f>
        <v>0</v>
      </c>
      <c r="H133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NIVEL",PERSONAL.TÉCNICO!$P$6:$P$255,"TECNOLOGIA",PERSONAL.TÉCNICO!$P$6:$P$255,"BACHILLER",PERSONAL.TÉCNICO!$G$6:$G$255,RESUMEN!F133)</f>
        <v>0</v>
      </c>
      <c r="I133" s="302">
        <f>COUNTIFS(PERSONAL.TÉCNICO!$P$6:$P$255,"TERCER NIVEL",PERSONAL.TÉCNICO!$G$6:$G$255,RESUMEN!D133)</f>
        <v>0</v>
      </c>
      <c r="J133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NIVEL",PERSONAL.TÉCNICO!$P$6:$P$255,"TECNOLOGIA",PERSONAL.TÉCNICO!$P$6:$P$255,"BACHILLER",PERSONAL.TÉCNICO!$G$6:$G$255,RESUMEN!H133)</f>
        <v>0</v>
      </c>
      <c r="K133" s="42"/>
      <c r="L133" s="42"/>
      <c r="M133" s="42"/>
      <c r="N133" s="50"/>
    </row>
    <row r="134" spans="1:14" ht="20.100000000000001" customHeight="1" x14ac:dyDescent="0.25">
      <c r="A134" s="42"/>
      <c r="B134" s="51"/>
      <c r="C134" s="321" t="s">
        <v>442</v>
      </c>
      <c r="D134" s="322" t="s">
        <v>409</v>
      </c>
      <c r="E134" s="323"/>
      <c r="F134" s="236">
        <f>COUNTIFS(PERSONAL.TÉCNICO!$P$6:$P$255,"PHD-DOCTORADO",PERSONAL.TÉCNICO!$G$6:$G$255,RESUMEN!D134)</f>
        <v>0</v>
      </c>
      <c r="G134" s="302">
        <f>COUNTIFS(PERSONAL.TÉCNICO!$P$6:$P$255,"CUARTO NIVEL",PERSONAL.TÉCNICO!$G$6:$G$255,RESUMEN!D134)</f>
        <v>0</v>
      </c>
      <c r="H134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NIVEL",PERSONAL.TÉCNICO!$P$6:$P$255,"TECNOLOGIA",PERSONAL.TÉCNICO!$P$6:$P$255,"BACHILLER",PERSONAL.TÉCNICO!$G$6:$G$255,RESUMEN!F134)</f>
        <v>0</v>
      </c>
      <c r="I134" s="302">
        <f>COUNTIFS(PERSONAL.TÉCNICO!$P$6:$P$255,"TERCER NIVEL",PERSONAL.TÉCNICO!$G$6:$G$255,RESUMEN!D134)</f>
        <v>0</v>
      </c>
      <c r="J134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NIVEL",PERSONAL.TÉCNICO!$P$6:$P$255,"TECNOLOGIA",PERSONAL.TÉCNICO!$P$6:$P$255,"BACHILLER",PERSONAL.TÉCNICO!$G$6:$G$255,RESUMEN!H134)</f>
        <v>0</v>
      </c>
      <c r="K134" s="42"/>
      <c r="L134" s="42"/>
      <c r="M134" s="42"/>
      <c r="N134" s="50"/>
    </row>
    <row r="135" spans="1:14" ht="20.100000000000001" customHeight="1" x14ac:dyDescent="0.25">
      <c r="A135" s="42"/>
      <c r="B135" s="51"/>
      <c r="C135" s="321"/>
      <c r="D135" s="322" t="s">
        <v>408</v>
      </c>
      <c r="E135" s="323"/>
      <c r="F135" s="236">
        <f>COUNTIFS(PERSONAL.TÉCNICO!$P$6:$P$255,"PHD-DOCTORADO",PERSONAL.TÉCNICO!$G$6:$G$255,RESUMEN!D135)</f>
        <v>0</v>
      </c>
      <c r="G135" s="302">
        <f>COUNTIFS(PERSONAL.TÉCNICO!$P$6:$P$255,"CUARTO NIVEL",PERSONAL.TÉCNICO!$G$6:$G$255,RESUMEN!D135)</f>
        <v>0</v>
      </c>
      <c r="H135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NIVEL",PERSONAL.TÉCNICO!$P$6:$P$255,"TECNOLOGIA",PERSONAL.TÉCNICO!$P$6:$P$255,"BACHILLER",PERSONAL.TÉCNICO!$G$6:$G$255,RESUMEN!F135)</f>
        <v>0</v>
      </c>
      <c r="I135" s="302">
        <f>COUNTIFS(PERSONAL.TÉCNICO!$P$6:$P$255,"TERCER NIVEL",PERSONAL.TÉCNICO!$G$6:$G$255,RESUMEN!D135)</f>
        <v>0</v>
      </c>
      <c r="J135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NIVEL",PERSONAL.TÉCNICO!$P$6:$P$255,"TECNOLOGIA",PERSONAL.TÉCNICO!$P$6:$P$255,"BACHILLER",PERSONAL.TÉCNICO!$G$6:$G$255,RESUMEN!H135)</f>
        <v>0</v>
      </c>
      <c r="K135" s="42"/>
      <c r="L135" s="42"/>
      <c r="M135" s="42"/>
      <c r="N135" s="50"/>
    </row>
    <row r="136" spans="1:14" ht="20.100000000000001" customHeight="1" x14ac:dyDescent="0.25">
      <c r="A136" s="42"/>
      <c r="B136" s="51"/>
      <c r="C136" s="321"/>
      <c r="D136" s="322" t="s">
        <v>419</v>
      </c>
      <c r="E136" s="323"/>
      <c r="F136" s="236">
        <f>COUNTIFS(PERSONAL.TÉCNICO!$P$6:$P$255,"PHD-DOCTORADO",PERSONAL.TÉCNICO!$G$6:$G$255,RESUMEN!D136)</f>
        <v>0</v>
      </c>
      <c r="G136" s="302">
        <f>COUNTIFS(PERSONAL.TÉCNICO!$P$6:$P$255,"CUARTO NIVEL",PERSONAL.TÉCNICO!$G$6:$G$255,RESUMEN!D136)</f>
        <v>0</v>
      </c>
      <c r="H136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NIVEL",PERSONAL.TÉCNICO!$P$6:$P$255,"TECNOLOGIA",PERSONAL.TÉCNICO!$P$6:$P$255,"BACHILLER",PERSONAL.TÉCNICO!$G$6:$G$255,RESUMEN!F136)</f>
        <v>0</v>
      </c>
      <c r="I136" s="302">
        <f>COUNTIFS(PERSONAL.TÉCNICO!$P$6:$P$255,"TERCER NIVEL",PERSONAL.TÉCNICO!$G$6:$G$255,RESUMEN!D136)</f>
        <v>0</v>
      </c>
      <c r="J136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NIVEL",PERSONAL.TÉCNICO!$P$6:$P$255,"TECNOLOGIA",PERSONAL.TÉCNICO!$P$6:$P$255,"BACHILLER",PERSONAL.TÉCNICO!$G$6:$G$255,RESUMEN!H136)</f>
        <v>0</v>
      </c>
      <c r="K136" s="42"/>
      <c r="L136" s="42"/>
      <c r="M136" s="42"/>
      <c r="N136" s="50"/>
    </row>
    <row r="137" spans="1:14" ht="20.100000000000001" customHeight="1" x14ac:dyDescent="0.25">
      <c r="A137" s="42"/>
      <c r="B137" s="51"/>
      <c r="C137" s="321"/>
      <c r="D137" s="322" t="s">
        <v>420</v>
      </c>
      <c r="E137" s="323"/>
      <c r="F137" s="236">
        <f>COUNTIFS(PERSONAL.TÉCNICO!$P$6:$P$255,"PHD-DOCTORADO",PERSONAL.TÉCNICO!$G$6:$G$255,RESUMEN!D137)</f>
        <v>0</v>
      </c>
      <c r="G137" s="302">
        <f>COUNTIFS(PERSONAL.TÉCNICO!$P$6:$P$255,"CUARTO NIVEL",PERSONAL.TÉCNICO!$G$6:$G$255,RESUMEN!D137)</f>
        <v>0</v>
      </c>
      <c r="H137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NIVEL",PERSONAL.TÉCNICO!$P$6:$P$255,"TECNOLOGIA",PERSONAL.TÉCNICO!$P$6:$P$255,"BACHILLER",PERSONAL.TÉCNICO!$G$6:$G$255,RESUMEN!F137)</f>
        <v>0</v>
      </c>
      <c r="I137" s="302">
        <f>COUNTIFS(PERSONAL.TÉCNICO!$P$6:$P$255,"TERCER NIVEL",PERSONAL.TÉCNICO!$G$6:$G$255,RESUMEN!D137)</f>
        <v>0</v>
      </c>
      <c r="J137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NIVEL",PERSONAL.TÉCNICO!$P$6:$P$255,"TECNOLOGIA",PERSONAL.TÉCNICO!$P$6:$P$255,"BACHILLER",PERSONAL.TÉCNICO!$G$6:$G$255,RESUMEN!H137)</f>
        <v>0</v>
      </c>
      <c r="K137" s="42"/>
      <c r="L137" s="42"/>
      <c r="M137" s="42"/>
      <c r="N137" s="50"/>
    </row>
    <row r="138" spans="1:14" ht="20.100000000000001" customHeight="1" x14ac:dyDescent="0.25">
      <c r="A138" s="42"/>
      <c r="B138" s="51"/>
      <c r="C138" s="321"/>
      <c r="D138" s="326" t="s">
        <v>413</v>
      </c>
      <c r="E138" s="327"/>
      <c r="F138" s="236">
        <f>COUNTIFS(PERSONAL.TÉCNICO!$P$6:$P$255,"PHD-DOCTORADO",PERSONAL.TÉCNICO!$G$6:$G$255,RESUMEN!D138)</f>
        <v>0</v>
      </c>
      <c r="G138" s="302">
        <f>COUNTIFS(PERSONAL.TÉCNICO!$P$6:$P$255,"CUARTO NIVEL",PERSONAL.TÉCNICO!$G$6:$G$255,RESUMEN!D138)</f>
        <v>0</v>
      </c>
      <c r="H138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NIVEL",PERSONAL.TÉCNICO!$P$6:$P$255,"TECNOLOGIA",PERSONAL.TÉCNICO!$P$6:$P$255,"BACHILLER",PERSONAL.TÉCNICO!$G$6:$G$255,RESUMEN!F138)</f>
        <v>0</v>
      </c>
      <c r="I138" s="302">
        <f>COUNTIFS(PERSONAL.TÉCNICO!$P$6:$P$255,"TERCER NIVEL",PERSONAL.TÉCNICO!$G$6:$G$255,RESUMEN!D138)</f>
        <v>0</v>
      </c>
      <c r="J138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NIVEL",PERSONAL.TÉCNICO!$P$6:$P$255,"TECNOLOGIA",PERSONAL.TÉCNICO!$P$6:$P$255,"BACHILLER",PERSONAL.TÉCNICO!$G$6:$G$255,RESUMEN!H138)</f>
        <v>0</v>
      </c>
      <c r="K138" s="42"/>
      <c r="L138" s="42"/>
      <c r="M138" s="42"/>
      <c r="N138" s="50"/>
    </row>
    <row r="139" spans="1:14" ht="20.100000000000001" customHeight="1" x14ac:dyDescent="0.25">
      <c r="A139" s="42"/>
      <c r="B139" s="51"/>
      <c r="C139" s="321"/>
      <c r="D139" s="322" t="s">
        <v>407</v>
      </c>
      <c r="E139" s="323"/>
      <c r="F139" s="236">
        <f>COUNTIFS(PERSONAL.TÉCNICO!$P$6:$P$255,"PHD-DOCTORADO",PERSONAL.TÉCNICO!$G$6:$G$255,RESUMEN!D139)</f>
        <v>0</v>
      </c>
      <c r="G139" s="302">
        <f>COUNTIFS(PERSONAL.TÉCNICO!$P$6:$P$255,"CUARTO NIVEL",PERSONAL.TÉCNICO!$G$6:$G$255,RESUMEN!D139)</f>
        <v>0</v>
      </c>
      <c r="H139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NIVEL",PERSONAL.TÉCNICO!$P$6:$P$255,"TECNOLOGIA",PERSONAL.TÉCNICO!$P$6:$P$255,"BACHILLER",PERSONAL.TÉCNICO!$G$6:$G$255,RESUMEN!F139)</f>
        <v>0</v>
      </c>
      <c r="I139" s="302">
        <f>COUNTIFS(PERSONAL.TÉCNICO!$P$6:$P$255,"TERCER NIVEL",PERSONAL.TÉCNICO!$G$6:$G$255,RESUMEN!D139)</f>
        <v>0</v>
      </c>
      <c r="J139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NIVEL",PERSONAL.TÉCNICO!$P$6:$P$255,"TECNOLOGIA",PERSONAL.TÉCNICO!$P$6:$P$255,"BACHILLER",PERSONAL.TÉCNICO!$G$6:$G$255,RESUMEN!H139)</f>
        <v>0</v>
      </c>
      <c r="K139" s="42"/>
      <c r="L139" s="42"/>
      <c r="M139" s="42"/>
      <c r="N139" s="50"/>
    </row>
    <row r="140" spans="1:14" ht="20.100000000000001" customHeight="1" x14ac:dyDescent="0.25">
      <c r="A140" s="42"/>
      <c r="B140" s="51"/>
      <c r="C140" s="321" t="s">
        <v>443</v>
      </c>
      <c r="D140" s="322" t="s">
        <v>405</v>
      </c>
      <c r="E140" s="323"/>
      <c r="F140" s="236">
        <f>COUNTIFS(PERSONAL.TÉCNICO!$P$6:$P$255,"PHD-DOCTORADO",PERSONAL.TÉCNICO!$G$6:$G$255,RESUMEN!D140)</f>
        <v>0</v>
      </c>
      <c r="G140" s="302">
        <f>COUNTIFS(PERSONAL.TÉCNICO!$P$6:$P$255,"CUARTO NIVEL",PERSONAL.TÉCNICO!$G$6:$G$255,RESUMEN!D140)</f>
        <v>0</v>
      </c>
      <c r="H140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NIVEL",PERSONAL.TÉCNICO!$P$6:$P$255,"TECNOLOGIA",PERSONAL.TÉCNICO!$P$6:$P$255,"BACHILLER",PERSONAL.TÉCNICO!$G$6:$G$255,RESUMEN!F140)</f>
        <v>0</v>
      </c>
      <c r="I140" s="302">
        <f>COUNTIFS(PERSONAL.TÉCNICO!$P$6:$P$255,"TERCER NIVEL",PERSONAL.TÉCNICO!$G$6:$G$255,RESUMEN!D140)</f>
        <v>0</v>
      </c>
      <c r="J140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NIVEL",PERSONAL.TÉCNICO!$P$6:$P$255,"TECNOLOGIA",PERSONAL.TÉCNICO!$P$6:$P$255,"BACHILLER",PERSONAL.TÉCNICO!$G$6:$G$255,RESUMEN!H140)</f>
        <v>0</v>
      </c>
      <c r="K140" s="42"/>
      <c r="L140" s="42"/>
      <c r="M140" s="42"/>
      <c r="N140" s="50"/>
    </row>
    <row r="141" spans="1:14" ht="20.100000000000001" customHeight="1" x14ac:dyDescent="0.25">
      <c r="A141" s="42"/>
      <c r="B141" s="51"/>
      <c r="C141" s="321"/>
      <c r="D141" s="322" t="s">
        <v>406</v>
      </c>
      <c r="E141" s="323"/>
      <c r="F141" s="236">
        <f>COUNTIFS(PERSONAL.TÉCNICO!$P$6:$P$255,"PHD-DOCTORADO",PERSONAL.TÉCNICO!$G$6:$G$255,RESUMEN!D141)</f>
        <v>0</v>
      </c>
      <c r="G141" s="302">
        <f>COUNTIFS(PERSONAL.TÉCNICO!$P$6:$P$255,"CUARTO NIVEL",PERSONAL.TÉCNICO!$G$6:$G$255,RESUMEN!D141)</f>
        <v>0</v>
      </c>
      <c r="H141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NIVEL",PERSONAL.TÉCNICO!$P$6:$P$255,"TECNOLOGIA",PERSONAL.TÉCNICO!$P$6:$P$255,"BACHILLER",PERSONAL.TÉCNICO!$G$6:$G$255,RESUMEN!F141)</f>
        <v>0</v>
      </c>
      <c r="I141" s="302">
        <f>COUNTIFS(PERSONAL.TÉCNICO!$P$6:$P$255,"TERCER NIVEL",PERSONAL.TÉCNICO!$G$6:$G$255,RESUMEN!D141)</f>
        <v>0</v>
      </c>
      <c r="J141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NIVEL",PERSONAL.TÉCNICO!$P$6:$P$255,"TECNOLOGIA",PERSONAL.TÉCNICO!$P$6:$P$255,"BACHILLER",PERSONAL.TÉCNICO!$G$6:$G$255,RESUMEN!H141)</f>
        <v>0</v>
      </c>
      <c r="K141" s="42"/>
      <c r="L141" s="42"/>
      <c r="M141" s="42"/>
      <c r="N141" s="50"/>
    </row>
    <row r="142" spans="1:14" ht="20.100000000000001" customHeight="1" x14ac:dyDescent="0.25">
      <c r="A142" s="42"/>
      <c r="B142" s="51"/>
      <c r="C142" s="321"/>
      <c r="D142" s="322" t="s">
        <v>410</v>
      </c>
      <c r="E142" s="323"/>
      <c r="F142" s="236">
        <f>COUNTIFS(PERSONAL.TÉCNICO!$P$6:$P$255,"PHD-DOCTORADO",PERSONAL.TÉCNICO!$G$6:$G$255,RESUMEN!D142)</f>
        <v>0</v>
      </c>
      <c r="G142" s="302">
        <f>COUNTIFS(PERSONAL.TÉCNICO!$P$6:$P$255,"CUARTO NIVEL",PERSONAL.TÉCNICO!$G$6:$G$255,RESUMEN!D142)</f>
        <v>0</v>
      </c>
      <c r="H142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NIVEL",PERSONAL.TÉCNICO!$P$6:$P$255,"TECNOLOGIA",PERSONAL.TÉCNICO!$P$6:$P$255,"BACHILLER",PERSONAL.TÉCNICO!$G$6:$G$255,RESUMEN!F142)</f>
        <v>0</v>
      </c>
      <c r="I142" s="302">
        <f>COUNTIFS(PERSONAL.TÉCNICO!$P$6:$P$255,"TERCER NIVEL",PERSONAL.TÉCNICO!$G$6:$G$255,RESUMEN!D142)</f>
        <v>0</v>
      </c>
      <c r="J142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NIVEL",PERSONAL.TÉCNICO!$P$6:$P$255,"TECNOLOGIA",PERSONAL.TÉCNICO!$P$6:$P$255,"BACHILLER",PERSONAL.TÉCNICO!$G$6:$G$255,RESUMEN!H142)</f>
        <v>0</v>
      </c>
      <c r="K142" s="42"/>
      <c r="L142" s="42"/>
      <c r="M142" s="42"/>
      <c r="N142" s="50"/>
    </row>
    <row r="143" spans="1:14" ht="20.100000000000001" customHeight="1" x14ac:dyDescent="0.25">
      <c r="A143" s="42"/>
      <c r="B143" s="51"/>
      <c r="C143" s="321"/>
      <c r="D143" s="322" t="s">
        <v>414</v>
      </c>
      <c r="E143" s="323"/>
      <c r="F143" s="236">
        <f>COUNTIFS(PERSONAL.TÉCNICO!$P$6:$P$255,"PHD-DOCTORADO",PERSONAL.TÉCNICO!$G$6:$G$255,RESUMEN!D143)</f>
        <v>0</v>
      </c>
      <c r="G143" s="302">
        <f>COUNTIFS(PERSONAL.TÉCNICO!$P$6:$P$255,"CUARTO NIVEL",PERSONAL.TÉCNICO!$G$6:$G$255,RESUMEN!D143)</f>
        <v>0</v>
      </c>
      <c r="H143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NIVEL",PERSONAL.TÉCNICO!$P$6:$P$255,"TECNOLOGIA",PERSONAL.TÉCNICO!$P$6:$P$255,"BACHILLER",PERSONAL.TÉCNICO!$G$6:$G$255,RESUMEN!F143)</f>
        <v>0</v>
      </c>
      <c r="I143" s="302">
        <f>COUNTIFS(PERSONAL.TÉCNICO!$P$6:$P$255,"TERCER NIVEL",PERSONAL.TÉCNICO!$G$6:$G$255,RESUMEN!D143)</f>
        <v>0</v>
      </c>
      <c r="J143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NIVEL",PERSONAL.TÉCNICO!$P$6:$P$255,"TECNOLOGIA",PERSONAL.TÉCNICO!$P$6:$P$255,"BACHILLER",PERSONAL.TÉCNICO!$G$6:$G$255,RESUMEN!H143)</f>
        <v>0</v>
      </c>
      <c r="K143" s="42"/>
      <c r="L143" s="42"/>
      <c r="M143" s="42"/>
      <c r="N143" s="50"/>
    </row>
    <row r="144" spans="1:14" ht="20.100000000000001" customHeight="1" x14ac:dyDescent="0.25">
      <c r="A144" s="42"/>
      <c r="B144" s="51"/>
      <c r="C144" s="321"/>
      <c r="D144" s="322" t="s">
        <v>411</v>
      </c>
      <c r="E144" s="323"/>
      <c r="F144" s="236">
        <f>COUNTIFS(PERSONAL.TÉCNICO!$P$6:$P$255,"PHD-DOCTORADO",PERSONAL.TÉCNICO!$G$6:$G$255,RESUMEN!D144)</f>
        <v>0</v>
      </c>
      <c r="G144" s="302">
        <f>COUNTIFS(PERSONAL.TÉCNICO!$P$6:$P$255,"CUARTO NIVEL",PERSONAL.TÉCNICO!$G$6:$G$255,RESUMEN!D144)</f>
        <v>0</v>
      </c>
      <c r="H144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NIVEL",PERSONAL.TÉCNICO!$P$6:$P$255,"TECNOLOGIA",PERSONAL.TÉCNICO!$P$6:$P$255,"BACHILLER",PERSONAL.TÉCNICO!$G$6:$G$255,RESUMEN!F144)</f>
        <v>0</v>
      </c>
      <c r="I144" s="302">
        <f>COUNTIFS(PERSONAL.TÉCNICO!$P$6:$P$255,"TERCER NIVEL",PERSONAL.TÉCNICO!$G$6:$G$255,RESUMEN!D144)</f>
        <v>0</v>
      </c>
      <c r="J144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NIVEL",PERSONAL.TÉCNICO!$P$6:$P$255,"TECNOLOGIA",PERSONAL.TÉCNICO!$P$6:$P$255,"BACHILLER",PERSONAL.TÉCNICO!$G$6:$G$255,RESUMEN!H144)</f>
        <v>0</v>
      </c>
      <c r="K144" s="42"/>
      <c r="L144" s="42"/>
      <c r="M144" s="42"/>
      <c r="N144" s="50"/>
    </row>
    <row r="145" spans="1:14" ht="20.100000000000001" customHeight="1" x14ac:dyDescent="0.25">
      <c r="A145" s="42"/>
      <c r="B145" s="51"/>
      <c r="C145" s="324" t="s">
        <v>270</v>
      </c>
      <c r="D145" s="322" t="s">
        <v>464</v>
      </c>
      <c r="E145" s="323"/>
      <c r="F145" s="236">
        <f>COUNTIFS(PERSONAL.TÉCNICO!$P$6:$P$255,"PHD-DOCTORADO",PERSONAL.TÉCNICO!$G$6:$G$255,RESUMEN!D145)</f>
        <v>0</v>
      </c>
      <c r="G145" s="302">
        <f>COUNTIFS(PERSONAL.TÉCNICO!$P$6:$P$255,"CUARTO NIVEL",PERSONAL.TÉCNICO!$G$6:$G$255,RESUMEN!D145)</f>
        <v>0</v>
      </c>
      <c r="H145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NIVEL",PERSONAL.TÉCNICO!$P$6:$P$255,"TECNOLOGIA",PERSONAL.TÉCNICO!$P$6:$P$255,"BACHILLER",PERSONAL.TÉCNICO!$G$6:$G$255,RESUMEN!F145)</f>
        <v>0</v>
      </c>
      <c r="I145" s="302">
        <f>COUNTIFS(PERSONAL.TÉCNICO!$P$6:$P$255,"TERCER NIVEL",PERSONAL.TÉCNICO!$G$6:$G$255,RESUMEN!D145)</f>
        <v>0</v>
      </c>
      <c r="J145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NIVEL",PERSONAL.TÉCNICO!$P$6:$P$255,"TECNOLOGIA",PERSONAL.TÉCNICO!$P$6:$P$255,"BACHILLER",PERSONAL.TÉCNICO!$G$6:$G$255,RESUMEN!H145)</f>
        <v>0</v>
      </c>
      <c r="K145" s="42"/>
      <c r="L145" s="42"/>
      <c r="M145" s="42"/>
      <c r="N145" s="50"/>
    </row>
    <row r="146" spans="1:14" ht="20.100000000000001" customHeight="1" x14ac:dyDescent="0.25">
      <c r="A146" s="42"/>
      <c r="B146" s="51"/>
      <c r="C146" s="325"/>
      <c r="D146" s="322" t="s">
        <v>412</v>
      </c>
      <c r="E146" s="323"/>
      <c r="F146" s="236">
        <f>COUNTIFS(PERSONAL.TÉCNICO!$P$6:$P$255,"PHD-DOCTORADO",PERSONAL.TÉCNICO!$G$6:$G$255,RESUMEN!D146)</f>
        <v>0</v>
      </c>
      <c r="G146" s="302">
        <f>COUNTIFS(PERSONAL.TÉCNICO!$P$6:$P$255,"CUARTO NIVEL",PERSONAL.TÉCNICO!$G$6:$G$255,RESUMEN!D146)</f>
        <v>0</v>
      </c>
      <c r="H146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NIVEL",PERSONAL.TÉCNICO!$P$6:$P$255,"TECNOLOGIA",PERSONAL.TÉCNICO!$P$6:$P$255,"BACHILLER",PERSONAL.TÉCNICO!$G$6:$G$255,RESUMEN!F146)</f>
        <v>0</v>
      </c>
      <c r="I146" s="302">
        <f>COUNTIFS(PERSONAL.TÉCNICO!$P$6:$P$255,"TERCER NIVEL",PERSONAL.TÉCNICO!$G$6:$G$255,RESUMEN!D146)</f>
        <v>0</v>
      </c>
      <c r="J146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NIVEL",PERSONAL.TÉCNICO!$P$6:$P$255,"TECNOLOGIA",PERSONAL.TÉCNICO!$P$6:$P$255,"BACHILLER",PERSONAL.TÉCNICO!$G$6:$G$255,RESUMEN!H146)</f>
        <v>0</v>
      </c>
      <c r="K146" s="42"/>
      <c r="L146" s="42"/>
      <c r="M146" s="42"/>
      <c r="N146" s="50"/>
    </row>
    <row r="147" spans="1:14" ht="24" customHeight="1" thickBot="1" x14ac:dyDescent="0.3">
      <c r="A147" s="42"/>
      <c r="B147" s="51"/>
      <c r="C147" s="317" t="s">
        <v>18</v>
      </c>
      <c r="D147" s="318"/>
      <c r="E147" s="319"/>
      <c r="F147" s="261">
        <f>SUM(F130:F146)</f>
        <v>0</v>
      </c>
      <c r="G147" s="298">
        <f>SUM(G130:H146)</f>
        <v>0</v>
      </c>
      <c r="H147" s="299"/>
      <c r="I147" s="298">
        <f>SUM(I130:J146)</f>
        <v>0</v>
      </c>
      <c r="J147" s="304"/>
      <c r="K147" s="42"/>
      <c r="L147" s="42"/>
      <c r="M147" s="42"/>
      <c r="N147" s="50"/>
    </row>
    <row r="148" spans="1:14" ht="15.75" thickBot="1" x14ac:dyDescent="0.3">
      <c r="A148" s="42"/>
      <c r="B148" s="57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9"/>
    </row>
    <row r="149" spans="1:14" ht="15.75" thickBot="1" x14ac:dyDescent="0.3">
      <c r="A149" s="42"/>
      <c r="B149" s="44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6"/>
    </row>
    <row r="150" spans="1:14" ht="73.5" customHeight="1" x14ac:dyDescent="0.25">
      <c r="A150" s="42"/>
      <c r="B150" s="51"/>
      <c r="C150" s="268" t="s">
        <v>423</v>
      </c>
      <c r="D150" s="256" t="s">
        <v>424</v>
      </c>
      <c r="E150" s="260"/>
      <c r="F150" s="232" t="s">
        <v>521</v>
      </c>
      <c r="G150" s="300" t="s">
        <v>585</v>
      </c>
      <c r="H150" s="305"/>
      <c r="I150" s="300" t="s">
        <v>18</v>
      </c>
      <c r="J150" s="301"/>
      <c r="K150" s="42"/>
      <c r="L150" s="42"/>
      <c r="M150" s="42"/>
      <c r="N150" s="50"/>
    </row>
    <row r="151" spans="1:14" ht="20.100000000000001" customHeight="1" x14ac:dyDescent="0.25">
      <c r="A151" s="42"/>
      <c r="B151" s="51"/>
      <c r="C151" s="321" t="s">
        <v>441</v>
      </c>
      <c r="D151" s="322" t="s">
        <v>421</v>
      </c>
      <c r="E151" s="323"/>
      <c r="F151" s="236">
        <f>COUNTIFS(PERSONAL.TÉCNICO!$P$6:$P$255,"TECNOLOGIA",PERSONAL.TÉCNICO!$G$6:$G$255,RESUMEN!D151)</f>
        <v>0</v>
      </c>
      <c r="G151" s="302">
        <f>COUNTIFS(PERSONAL.TÉCNICO!$P$6:$P$255,"BACHILLERATO",PERSONAL.TÉCNICO!$G$6:$G$255,RESUMEN!D151)</f>
        <v>0</v>
      </c>
      <c r="H151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NIVEL",PERSONAL.TÉCNICO!$P$6:$P$255,"TECNOLOGIA",PERSONAL.TÉCNICO!$P$6:$P$255,"BACHILLER",PERSONAL.TÉCNICO!$G$6:$G$255,RESUMEN!F151)</f>
        <v>0</v>
      </c>
      <c r="I151" s="302">
        <f t="shared" ref="I151:I167" si="8">F130+G130+I130+F151+G151</f>
        <v>0</v>
      </c>
      <c r="J151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NIVEL",PERSONAL.TÉCNICO!$P$6:$P$255,"TECNOLOGIA",PERSONAL.TÉCNICO!$P$6:$P$255,"BACHILLER",PERSONAL.TÉCNICO!$G$6:$G$255,RESUMEN!H151)</f>
        <v>0</v>
      </c>
      <c r="K151" s="42"/>
      <c r="L151" s="42"/>
      <c r="M151" s="42"/>
      <c r="N151" s="50"/>
    </row>
    <row r="152" spans="1:14" ht="20.100000000000001" customHeight="1" x14ac:dyDescent="0.25">
      <c r="A152" s="42"/>
      <c r="B152" s="51"/>
      <c r="C152" s="321"/>
      <c r="D152" s="322" t="s">
        <v>404</v>
      </c>
      <c r="E152" s="323"/>
      <c r="F152" s="236">
        <f>COUNTIFS(PERSONAL.TÉCNICO!$P$6:$P$255,"TECNOLOGIA",PERSONAL.TÉCNICO!$G$6:$G$255,RESUMEN!D152)</f>
        <v>0</v>
      </c>
      <c r="G152" s="302">
        <f>COUNTIFS(PERSONAL.TÉCNICO!$P$6:$P$255,"BACHILLERATO",PERSONAL.TÉCNICO!$G$6:$G$255,RESUMEN!D152)</f>
        <v>0</v>
      </c>
      <c r="H152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NIVEL",PERSONAL.TÉCNICO!$P$6:$P$255,"TECNOLOGIA",PERSONAL.TÉCNICO!$P$6:$P$255,"BACHILLER",PERSONAL.TÉCNICO!$G$6:$G$255,RESUMEN!F152)</f>
        <v>0</v>
      </c>
      <c r="I152" s="302">
        <f t="shared" si="8"/>
        <v>0</v>
      </c>
      <c r="J152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NIVEL",PERSONAL.TÉCNICO!$P$6:$P$255,"TECNOLOGIA",PERSONAL.TÉCNICO!$P$6:$P$255,"BACHILLER",PERSONAL.TÉCNICO!$G$6:$G$255,RESUMEN!H152)</f>
        <v>0</v>
      </c>
      <c r="K152" s="42"/>
      <c r="L152" s="42"/>
      <c r="M152" s="42"/>
      <c r="N152" s="50"/>
    </row>
    <row r="153" spans="1:14" ht="20.100000000000001" customHeight="1" x14ac:dyDescent="0.25">
      <c r="A153" s="42"/>
      <c r="B153" s="51"/>
      <c r="C153" s="321"/>
      <c r="D153" s="322" t="s">
        <v>418</v>
      </c>
      <c r="E153" s="323"/>
      <c r="F153" s="236">
        <f>COUNTIFS(PERSONAL.TÉCNICO!$P$6:$P$255,"TECNOLOGIA",PERSONAL.TÉCNICO!$G$6:$G$255,RESUMEN!D153)</f>
        <v>0</v>
      </c>
      <c r="G153" s="302">
        <f>COUNTIFS(PERSONAL.TÉCNICO!$P$6:$P$255,"BACHILLERATO",PERSONAL.TÉCNICO!$G$6:$G$255,RESUMEN!D153)</f>
        <v>0</v>
      </c>
      <c r="H153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NIVEL",PERSONAL.TÉCNICO!$P$6:$P$255,"TECNOLOGIA",PERSONAL.TÉCNICO!$P$6:$P$255,"BACHILLER",PERSONAL.TÉCNICO!$G$6:$G$255,RESUMEN!F153)</f>
        <v>0</v>
      </c>
      <c r="I153" s="302">
        <f t="shared" si="8"/>
        <v>0</v>
      </c>
      <c r="J153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NIVEL",PERSONAL.TÉCNICO!$P$6:$P$255,"TECNOLOGIA",PERSONAL.TÉCNICO!$P$6:$P$255,"BACHILLER",PERSONAL.TÉCNICO!$G$6:$G$255,RESUMEN!H153)</f>
        <v>0</v>
      </c>
      <c r="K153" s="42"/>
      <c r="L153" s="42"/>
      <c r="M153" s="42"/>
      <c r="N153" s="50"/>
    </row>
    <row r="154" spans="1:14" ht="20.100000000000001" customHeight="1" x14ac:dyDescent="0.25">
      <c r="A154" s="42"/>
      <c r="B154" s="51"/>
      <c r="C154" s="321"/>
      <c r="D154" s="322" t="s">
        <v>403</v>
      </c>
      <c r="E154" s="323"/>
      <c r="F154" s="236">
        <f>COUNTIFS(PERSONAL.TÉCNICO!$P$6:$P$255,"TECNOLOGIA",PERSONAL.TÉCNICO!$G$6:$G$255,RESUMEN!D154)</f>
        <v>0</v>
      </c>
      <c r="G154" s="302">
        <f>COUNTIFS(PERSONAL.TÉCNICO!$P$6:$P$255,"BACHILLERATO",PERSONAL.TÉCNICO!$G$6:$G$255,RESUMEN!D154)</f>
        <v>0</v>
      </c>
      <c r="H154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NIVEL",PERSONAL.TÉCNICO!$P$6:$P$255,"TECNOLOGIA",PERSONAL.TÉCNICO!$P$6:$P$255,"BACHILLER",PERSONAL.TÉCNICO!$G$6:$G$255,RESUMEN!F154)</f>
        <v>0</v>
      </c>
      <c r="I154" s="302">
        <f t="shared" si="8"/>
        <v>0</v>
      </c>
      <c r="J154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NIVEL",PERSONAL.TÉCNICO!$P$6:$P$255,"TECNOLOGIA",PERSONAL.TÉCNICO!$P$6:$P$255,"BACHILLER",PERSONAL.TÉCNICO!$G$6:$G$255,RESUMEN!H154)</f>
        <v>0</v>
      </c>
      <c r="K154" s="42"/>
      <c r="L154" s="42"/>
      <c r="M154" s="42"/>
      <c r="N154" s="50"/>
    </row>
    <row r="155" spans="1:14" ht="20.100000000000001" customHeight="1" x14ac:dyDescent="0.25">
      <c r="A155" s="42"/>
      <c r="B155" s="51"/>
      <c r="C155" s="321" t="s">
        <v>442</v>
      </c>
      <c r="D155" s="322" t="s">
        <v>409</v>
      </c>
      <c r="E155" s="323"/>
      <c r="F155" s="236">
        <f>COUNTIFS(PERSONAL.TÉCNICO!$P$6:$P$255,"TECNOLOGIA",PERSONAL.TÉCNICO!$G$6:$G$255,RESUMEN!D155)</f>
        <v>0</v>
      </c>
      <c r="G155" s="302">
        <f>COUNTIFS(PERSONAL.TÉCNICO!$P$6:$P$255,"BACHILLERATO",PERSONAL.TÉCNICO!$G$6:$G$255,RESUMEN!D155)</f>
        <v>0</v>
      </c>
      <c r="H155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NIVEL",PERSONAL.TÉCNICO!$P$6:$P$255,"TECNOLOGIA",PERSONAL.TÉCNICO!$P$6:$P$255,"BACHILLER",PERSONAL.TÉCNICO!$G$6:$G$255,RESUMEN!F155)</f>
        <v>0</v>
      </c>
      <c r="I155" s="302">
        <f t="shared" si="8"/>
        <v>0</v>
      </c>
      <c r="J155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NIVEL",PERSONAL.TÉCNICO!$P$6:$P$255,"TECNOLOGIA",PERSONAL.TÉCNICO!$P$6:$P$255,"BACHILLER",PERSONAL.TÉCNICO!$G$6:$G$255,RESUMEN!H155)</f>
        <v>0</v>
      </c>
      <c r="K155" s="42"/>
      <c r="L155" s="42"/>
      <c r="M155" s="42"/>
      <c r="N155" s="50"/>
    </row>
    <row r="156" spans="1:14" ht="20.100000000000001" customHeight="1" x14ac:dyDescent="0.25">
      <c r="A156" s="42"/>
      <c r="B156" s="51"/>
      <c r="C156" s="321"/>
      <c r="D156" s="322" t="s">
        <v>408</v>
      </c>
      <c r="E156" s="323"/>
      <c r="F156" s="236">
        <f>COUNTIFS(PERSONAL.TÉCNICO!$P$6:$P$255,"TECNOLOGIA",PERSONAL.TÉCNICO!$G$6:$G$255,RESUMEN!D156)</f>
        <v>0</v>
      </c>
      <c r="G156" s="302">
        <f>COUNTIFS(PERSONAL.TÉCNICO!$P$6:$P$255,"BACHILLERATO",PERSONAL.TÉCNICO!$G$6:$G$255,RESUMEN!D156)</f>
        <v>0</v>
      </c>
      <c r="H156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NIVEL",PERSONAL.TÉCNICO!$P$6:$P$255,"TECNOLOGIA",PERSONAL.TÉCNICO!$P$6:$P$255,"BACHILLER",PERSONAL.TÉCNICO!$G$6:$G$255,RESUMEN!F156)</f>
        <v>0</v>
      </c>
      <c r="I156" s="302">
        <f t="shared" si="8"/>
        <v>0</v>
      </c>
      <c r="J156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NIVEL",PERSONAL.TÉCNICO!$P$6:$P$255,"TECNOLOGIA",PERSONAL.TÉCNICO!$P$6:$P$255,"BACHILLER",PERSONAL.TÉCNICO!$G$6:$G$255,RESUMEN!H156)</f>
        <v>0</v>
      </c>
      <c r="K156" s="42"/>
      <c r="L156" s="42"/>
      <c r="M156" s="42"/>
      <c r="N156" s="50"/>
    </row>
    <row r="157" spans="1:14" ht="20.100000000000001" customHeight="1" x14ac:dyDescent="0.25">
      <c r="A157" s="42"/>
      <c r="B157" s="51"/>
      <c r="C157" s="321"/>
      <c r="D157" s="322" t="s">
        <v>419</v>
      </c>
      <c r="E157" s="323"/>
      <c r="F157" s="236">
        <f>COUNTIFS(PERSONAL.TÉCNICO!$P$6:$P$255,"TECNOLOGIA",PERSONAL.TÉCNICO!$G$6:$G$255,RESUMEN!D157)</f>
        <v>0</v>
      </c>
      <c r="G157" s="302">
        <f>COUNTIFS(PERSONAL.TÉCNICO!$P$6:$P$255,"BACHILLERATO",PERSONAL.TÉCNICO!$G$6:$G$255,RESUMEN!D157)</f>
        <v>0</v>
      </c>
      <c r="H157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NIVEL",PERSONAL.TÉCNICO!$P$6:$P$255,"TECNOLOGIA",PERSONAL.TÉCNICO!$P$6:$P$255,"BACHILLER",PERSONAL.TÉCNICO!$G$6:$G$255,RESUMEN!F157)</f>
        <v>0</v>
      </c>
      <c r="I157" s="302">
        <f t="shared" si="8"/>
        <v>0</v>
      </c>
      <c r="J157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NIVEL",PERSONAL.TÉCNICO!$P$6:$P$255,"TECNOLOGIA",PERSONAL.TÉCNICO!$P$6:$P$255,"BACHILLER",PERSONAL.TÉCNICO!$G$6:$G$255,RESUMEN!H157)</f>
        <v>0</v>
      </c>
      <c r="K157" s="42"/>
      <c r="L157" s="42"/>
      <c r="M157" s="42"/>
      <c r="N157" s="50"/>
    </row>
    <row r="158" spans="1:14" ht="20.100000000000001" customHeight="1" x14ac:dyDescent="0.25">
      <c r="A158" s="42"/>
      <c r="B158" s="51"/>
      <c r="C158" s="321"/>
      <c r="D158" s="322" t="s">
        <v>420</v>
      </c>
      <c r="E158" s="323"/>
      <c r="F158" s="236">
        <f>COUNTIFS(PERSONAL.TÉCNICO!$P$6:$P$255,"TECNOLOGIA",PERSONAL.TÉCNICO!$G$6:$G$255,RESUMEN!D158)</f>
        <v>0</v>
      </c>
      <c r="G158" s="302">
        <f>COUNTIFS(PERSONAL.TÉCNICO!$P$6:$P$255,"BACHILLERATO",PERSONAL.TÉCNICO!$G$6:$G$255,RESUMEN!D158)</f>
        <v>0</v>
      </c>
      <c r="H158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NIVEL",PERSONAL.TÉCNICO!$P$6:$P$255,"TECNOLOGIA",PERSONAL.TÉCNICO!$P$6:$P$255,"BACHILLER",PERSONAL.TÉCNICO!$G$6:$G$255,RESUMEN!F158)</f>
        <v>0</v>
      </c>
      <c r="I158" s="302">
        <f t="shared" si="8"/>
        <v>0</v>
      </c>
      <c r="J158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NIVEL",PERSONAL.TÉCNICO!$P$6:$P$255,"TECNOLOGIA",PERSONAL.TÉCNICO!$P$6:$P$255,"BACHILLER",PERSONAL.TÉCNICO!$G$6:$G$255,RESUMEN!H158)</f>
        <v>0</v>
      </c>
      <c r="K158" s="42"/>
      <c r="L158" s="42"/>
      <c r="M158" s="42"/>
      <c r="N158" s="50"/>
    </row>
    <row r="159" spans="1:14" ht="20.100000000000001" customHeight="1" x14ac:dyDescent="0.25">
      <c r="A159" s="42"/>
      <c r="B159" s="51"/>
      <c r="C159" s="321"/>
      <c r="D159" s="326" t="s">
        <v>413</v>
      </c>
      <c r="E159" s="327"/>
      <c r="F159" s="236">
        <f>COUNTIFS(PERSONAL.TÉCNICO!$P$6:$P$255,"TECNOLOGIA",PERSONAL.TÉCNICO!$G$6:$G$255,RESUMEN!D159)</f>
        <v>0</v>
      </c>
      <c r="G159" s="302">
        <f>COUNTIFS(PERSONAL.TÉCNICO!$P$6:$P$255,"BACHILLERATO",PERSONAL.TÉCNICO!$G$6:$G$255,RESUMEN!D159)</f>
        <v>0</v>
      </c>
      <c r="H159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NIVEL",PERSONAL.TÉCNICO!$P$6:$P$255,"TECNOLOGIA",PERSONAL.TÉCNICO!$P$6:$P$255,"BACHILLER",PERSONAL.TÉCNICO!$G$6:$G$255,RESUMEN!F159)</f>
        <v>0</v>
      </c>
      <c r="I159" s="302">
        <f t="shared" si="8"/>
        <v>0</v>
      </c>
      <c r="J159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NIVEL",PERSONAL.TÉCNICO!$P$6:$P$255,"TECNOLOGIA",PERSONAL.TÉCNICO!$P$6:$P$255,"BACHILLER",PERSONAL.TÉCNICO!$G$6:$G$255,RESUMEN!H159)</f>
        <v>0</v>
      </c>
      <c r="K159" s="42"/>
      <c r="L159" s="42"/>
      <c r="M159" s="42"/>
      <c r="N159" s="50"/>
    </row>
    <row r="160" spans="1:14" ht="20.100000000000001" customHeight="1" x14ac:dyDescent="0.25">
      <c r="A160" s="42"/>
      <c r="B160" s="51"/>
      <c r="C160" s="321"/>
      <c r="D160" s="322" t="s">
        <v>407</v>
      </c>
      <c r="E160" s="323"/>
      <c r="F160" s="236">
        <f>COUNTIFS(PERSONAL.TÉCNICO!$P$6:$P$255,"TECNOLOGIA",PERSONAL.TÉCNICO!$G$6:$G$255,RESUMEN!D160)</f>
        <v>0</v>
      </c>
      <c r="G160" s="302">
        <f>COUNTIFS(PERSONAL.TÉCNICO!$P$6:$P$255,"BACHILLERATO",PERSONAL.TÉCNICO!$G$6:$G$255,RESUMEN!D160)</f>
        <v>0</v>
      </c>
      <c r="H160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NIVEL",PERSONAL.TÉCNICO!$P$6:$P$255,"TECNOLOGIA",PERSONAL.TÉCNICO!$P$6:$P$255,"BACHILLER",PERSONAL.TÉCNICO!$G$6:$G$255,RESUMEN!F160)</f>
        <v>0</v>
      </c>
      <c r="I160" s="302">
        <f t="shared" si="8"/>
        <v>0</v>
      </c>
      <c r="J160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NIVEL",PERSONAL.TÉCNICO!$P$6:$P$255,"TECNOLOGIA",PERSONAL.TÉCNICO!$P$6:$P$255,"BACHILLER",PERSONAL.TÉCNICO!$G$6:$G$255,RESUMEN!H160)</f>
        <v>0</v>
      </c>
      <c r="K160" s="42"/>
      <c r="L160" s="42"/>
      <c r="M160" s="42"/>
      <c r="N160" s="50"/>
    </row>
    <row r="161" spans="1:16" ht="20.100000000000001" customHeight="1" x14ac:dyDescent="0.25">
      <c r="A161" s="42"/>
      <c r="B161" s="51"/>
      <c r="C161" s="321" t="s">
        <v>443</v>
      </c>
      <c r="D161" s="322" t="s">
        <v>405</v>
      </c>
      <c r="E161" s="323"/>
      <c r="F161" s="236">
        <f>COUNTIFS(PERSONAL.TÉCNICO!$P$6:$P$255,"TECNOLOGIA",PERSONAL.TÉCNICO!$G$6:$G$255,RESUMEN!D161)</f>
        <v>0</v>
      </c>
      <c r="G161" s="302">
        <f>COUNTIFS(PERSONAL.TÉCNICO!$P$6:$P$255,"BACHILLERATO",PERSONAL.TÉCNICO!$G$6:$G$255,RESUMEN!D161)</f>
        <v>0</v>
      </c>
      <c r="H161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NIVEL",PERSONAL.TÉCNICO!$P$6:$P$255,"TECNOLOGIA",PERSONAL.TÉCNICO!$P$6:$P$255,"BACHILLER",PERSONAL.TÉCNICO!$G$6:$G$255,RESUMEN!F161)</f>
        <v>0</v>
      </c>
      <c r="I161" s="302">
        <f t="shared" si="8"/>
        <v>0</v>
      </c>
      <c r="J161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NIVEL",PERSONAL.TÉCNICO!$P$6:$P$255,"TECNOLOGIA",PERSONAL.TÉCNICO!$P$6:$P$255,"BACHILLER",PERSONAL.TÉCNICO!$G$6:$G$255,RESUMEN!H161)</f>
        <v>0</v>
      </c>
      <c r="K161" s="42"/>
      <c r="L161" s="42"/>
      <c r="M161" s="42"/>
      <c r="N161" s="50"/>
    </row>
    <row r="162" spans="1:16" ht="20.100000000000001" customHeight="1" x14ac:dyDescent="0.25">
      <c r="A162" s="42"/>
      <c r="B162" s="51"/>
      <c r="C162" s="321"/>
      <c r="D162" s="322" t="s">
        <v>406</v>
      </c>
      <c r="E162" s="323"/>
      <c r="F162" s="236">
        <f>COUNTIFS(PERSONAL.TÉCNICO!$P$6:$P$255,"TECNOLOGIA",PERSONAL.TÉCNICO!$G$6:$G$255,RESUMEN!D162)</f>
        <v>0</v>
      </c>
      <c r="G162" s="302">
        <f>COUNTIFS(PERSONAL.TÉCNICO!$P$6:$P$255,"BACHILLERATO",PERSONAL.TÉCNICO!$G$6:$G$255,RESUMEN!D162)</f>
        <v>0</v>
      </c>
      <c r="H162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NIVEL",PERSONAL.TÉCNICO!$P$6:$P$255,"TECNOLOGIA",PERSONAL.TÉCNICO!$P$6:$P$255,"BACHILLER",PERSONAL.TÉCNICO!$G$6:$G$255,RESUMEN!F162)</f>
        <v>0</v>
      </c>
      <c r="I162" s="302">
        <f t="shared" si="8"/>
        <v>0</v>
      </c>
      <c r="J162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NIVEL",PERSONAL.TÉCNICO!$P$6:$P$255,"TECNOLOGIA",PERSONAL.TÉCNICO!$P$6:$P$255,"BACHILLER",PERSONAL.TÉCNICO!$G$6:$G$255,RESUMEN!H162)</f>
        <v>0</v>
      </c>
      <c r="K162" s="42"/>
      <c r="L162" s="42"/>
      <c r="M162" s="42"/>
      <c r="N162" s="50"/>
    </row>
    <row r="163" spans="1:16" ht="20.100000000000001" customHeight="1" x14ac:dyDescent="0.25">
      <c r="A163" s="42"/>
      <c r="B163" s="51"/>
      <c r="C163" s="321"/>
      <c r="D163" s="322" t="s">
        <v>410</v>
      </c>
      <c r="E163" s="323"/>
      <c r="F163" s="236">
        <f>COUNTIFS(PERSONAL.TÉCNICO!$P$6:$P$255,"TECNOLOGIA",PERSONAL.TÉCNICO!$G$6:$G$255,RESUMEN!D163)</f>
        <v>0</v>
      </c>
      <c r="G163" s="302">
        <f>COUNTIFS(PERSONAL.TÉCNICO!$P$6:$P$255,"BACHILLERATO",PERSONAL.TÉCNICO!$G$6:$G$255,RESUMEN!D163)</f>
        <v>0</v>
      </c>
      <c r="H163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NIVEL",PERSONAL.TÉCNICO!$P$6:$P$255,"TECNOLOGIA",PERSONAL.TÉCNICO!$P$6:$P$255,"BACHILLER",PERSONAL.TÉCNICO!$G$6:$G$255,RESUMEN!F163)</f>
        <v>0</v>
      </c>
      <c r="I163" s="302">
        <f t="shared" si="8"/>
        <v>0</v>
      </c>
      <c r="J163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NIVEL",PERSONAL.TÉCNICO!$P$6:$P$255,"TECNOLOGIA",PERSONAL.TÉCNICO!$P$6:$P$255,"BACHILLER",PERSONAL.TÉCNICO!$G$6:$G$255,RESUMEN!H163)</f>
        <v>0</v>
      </c>
      <c r="K163" s="42"/>
      <c r="L163" s="42"/>
      <c r="M163" s="42"/>
      <c r="N163" s="50"/>
    </row>
    <row r="164" spans="1:16" ht="20.100000000000001" customHeight="1" x14ac:dyDescent="0.25">
      <c r="A164" s="42"/>
      <c r="B164" s="51"/>
      <c r="C164" s="321"/>
      <c r="D164" s="322" t="s">
        <v>414</v>
      </c>
      <c r="E164" s="323"/>
      <c r="F164" s="236">
        <f>COUNTIFS(PERSONAL.TÉCNICO!$P$6:$P$255,"TECNOLOGIA",PERSONAL.TÉCNICO!$G$6:$G$255,RESUMEN!D164)</f>
        <v>0</v>
      </c>
      <c r="G164" s="302">
        <f>COUNTIFS(PERSONAL.TÉCNICO!$P$6:$P$255,"BACHILLERATO",PERSONAL.TÉCNICO!$G$6:$G$255,RESUMEN!D164)</f>
        <v>0</v>
      </c>
      <c r="H164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NIVEL",PERSONAL.TÉCNICO!$P$6:$P$255,"TECNOLOGIA",PERSONAL.TÉCNICO!$P$6:$P$255,"BACHILLER",PERSONAL.TÉCNICO!$G$6:$G$255,RESUMEN!F164)</f>
        <v>0</v>
      </c>
      <c r="I164" s="302">
        <f t="shared" si="8"/>
        <v>0</v>
      </c>
      <c r="J164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NIVEL",PERSONAL.TÉCNICO!$P$6:$P$255,"TECNOLOGIA",PERSONAL.TÉCNICO!$P$6:$P$255,"BACHILLER",PERSONAL.TÉCNICO!$G$6:$G$255,RESUMEN!H164)</f>
        <v>0</v>
      </c>
      <c r="K164" s="42"/>
      <c r="L164" s="42"/>
      <c r="M164" s="42"/>
      <c r="N164" s="50"/>
    </row>
    <row r="165" spans="1:16" ht="20.100000000000001" customHeight="1" x14ac:dyDescent="0.25">
      <c r="A165" s="42"/>
      <c r="B165" s="51"/>
      <c r="C165" s="321"/>
      <c r="D165" s="322" t="s">
        <v>411</v>
      </c>
      <c r="E165" s="323"/>
      <c r="F165" s="236">
        <f>COUNTIFS(PERSONAL.TÉCNICO!$P$6:$P$255,"TECNOLOGIA",PERSONAL.TÉCNICO!$G$6:$G$255,RESUMEN!D165)</f>
        <v>0</v>
      </c>
      <c r="G165" s="302">
        <f>COUNTIFS(PERSONAL.TÉCNICO!$P$6:$P$255,"BACHILLERATO",PERSONAL.TÉCNICO!$G$6:$G$255,RESUMEN!D165)</f>
        <v>0</v>
      </c>
      <c r="H165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NIVEL",PERSONAL.TÉCNICO!$P$6:$P$255,"TECNOLOGIA",PERSONAL.TÉCNICO!$P$6:$P$255,"BACHILLER",PERSONAL.TÉCNICO!$G$6:$G$255,RESUMEN!F165)</f>
        <v>0</v>
      </c>
      <c r="I165" s="302">
        <f t="shared" si="8"/>
        <v>0</v>
      </c>
      <c r="J165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NIVEL",PERSONAL.TÉCNICO!$P$6:$P$255,"TECNOLOGIA",PERSONAL.TÉCNICO!$P$6:$P$255,"BACHILLER",PERSONAL.TÉCNICO!$G$6:$G$255,RESUMEN!H165)</f>
        <v>0</v>
      </c>
      <c r="K165" s="42"/>
      <c r="L165" s="42"/>
      <c r="M165" s="42"/>
      <c r="N165" s="50"/>
    </row>
    <row r="166" spans="1:16" ht="20.100000000000001" customHeight="1" x14ac:dyDescent="0.25">
      <c r="A166" s="42"/>
      <c r="B166" s="51"/>
      <c r="C166" s="324" t="s">
        <v>270</v>
      </c>
      <c r="D166" s="322" t="s">
        <v>464</v>
      </c>
      <c r="E166" s="323"/>
      <c r="F166" s="236">
        <f>COUNTIFS(PERSONAL.TÉCNICO!$P$6:$P$255,"TECNOLOGIA",PERSONAL.TÉCNICO!$G$6:$G$255,RESUMEN!D166)</f>
        <v>0</v>
      </c>
      <c r="G166" s="302">
        <f>COUNTIFS(PERSONAL.TÉCNICO!$P$6:$P$255,"BACHILLERATO",PERSONAL.TÉCNICO!$G$6:$G$255,RESUMEN!D166)</f>
        <v>0</v>
      </c>
      <c r="H166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NIVEL",PERSONAL.TÉCNICO!$P$6:$P$255,"TECNOLOGIA",PERSONAL.TÉCNICO!$P$6:$P$255,"BACHILLER",PERSONAL.TÉCNICO!$G$6:$G$255,RESUMEN!F166)</f>
        <v>0</v>
      </c>
      <c r="I166" s="302">
        <f t="shared" si="8"/>
        <v>0</v>
      </c>
      <c r="J166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NIVEL",PERSONAL.TÉCNICO!$P$6:$P$255,"TECNOLOGIA",PERSONAL.TÉCNICO!$P$6:$P$255,"BACHILLER",PERSONAL.TÉCNICO!$G$6:$G$255,RESUMEN!H166)</f>
        <v>0</v>
      </c>
      <c r="K166" s="42"/>
      <c r="L166" s="42"/>
      <c r="M166" s="42"/>
      <c r="N166" s="50"/>
    </row>
    <row r="167" spans="1:16" ht="20.100000000000001" customHeight="1" x14ac:dyDescent="0.25">
      <c r="A167" s="42"/>
      <c r="B167" s="51"/>
      <c r="C167" s="325"/>
      <c r="D167" s="322" t="s">
        <v>412</v>
      </c>
      <c r="E167" s="323"/>
      <c r="F167" s="236">
        <f>COUNTIFS(PERSONAL.TÉCNICO!$P$6:$P$255,"TECNOLOGIA",PERSONAL.TÉCNICO!$G$6:$G$255,RESUMEN!D167)</f>
        <v>0</v>
      </c>
      <c r="G167" s="302">
        <f>COUNTIFS(PERSONAL.TÉCNICO!$P$6:$P$255,"BACHILLERATO",PERSONAL.TÉCNICO!$G$6:$G$255,RESUMEN!D167)</f>
        <v>0</v>
      </c>
      <c r="H167" s="308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NIVEL",PERSONAL.TÉCNICO!$P$6:$P$255,"TECNOLOGIA",PERSONAL.TÉCNICO!$P$6:$P$255,"BACHILLER",PERSONAL.TÉCNICO!$G$6:$G$255,RESUMEN!F167)</f>
        <v>0</v>
      </c>
      <c r="I167" s="302">
        <f t="shared" si="8"/>
        <v>0</v>
      </c>
      <c r="J167" s="303">
        <f>COUNTIFS(PERSONAL.TÉCNICO!$P$6:$P$255,"PHD-DOCTORADO",PERSONAL.TÉCNICO!$P$6:$P$255,"CUARTO NIVEL",PERSONAL.TÉCNICO!$P$6:$P$255,"TERCER NIVEL",PERSONAL.TÉCNICO!$P$6:$P$255,"TECNOLOGIA",PERSONAL.TÉCNICO!$P$6:$P$255,"BACHILLER",PERSONAL.TÉCNICO!$G$6:$G$255,RESUMEN!H167)</f>
        <v>0</v>
      </c>
      <c r="K167" s="42"/>
      <c r="L167" s="42"/>
      <c r="M167" s="42"/>
      <c r="N167" s="50"/>
    </row>
    <row r="168" spans="1:16" ht="24" customHeight="1" thickBot="1" x14ac:dyDescent="0.3">
      <c r="A168" s="42"/>
      <c r="B168" s="51"/>
      <c r="C168" s="317" t="s">
        <v>18</v>
      </c>
      <c r="D168" s="318"/>
      <c r="E168" s="319"/>
      <c r="F168" s="261">
        <f>SUM(F151:F167)</f>
        <v>0</v>
      </c>
      <c r="G168" s="298">
        <f>SUM(G151:H167)</f>
        <v>0</v>
      </c>
      <c r="H168" s="299"/>
      <c r="I168" s="298">
        <f>SUM(I151:J167)</f>
        <v>0</v>
      </c>
      <c r="J168" s="304"/>
      <c r="K168" s="42"/>
      <c r="L168" s="42"/>
      <c r="M168" s="42"/>
      <c r="N168" s="50"/>
    </row>
    <row r="169" spans="1:16" x14ac:dyDescent="0.25">
      <c r="A169" s="42"/>
      <c r="B169" s="51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50"/>
    </row>
    <row r="170" spans="1:16" x14ac:dyDescent="0.25">
      <c r="A170" s="42"/>
      <c r="B170" s="51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50"/>
    </row>
    <row r="171" spans="1:16" ht="18.75" x14ac:dyDescent="0.3">
      <c r="A171" s="42"/>
      <c r="B171" s="51"/>
      <c r="C171" s="101" t="s">
        <v>627</v>
      </c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70"/>
    </row>
    <row r="172" spans="1:16" s="71" customFormat="1" ht="15.75" thickBot="1" x14ac:dyDescent="0.3">
      <c r="A172" s="42"/>
      <c r="B172" s="51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50"/>
    </row>
    <row r="173" spans="1:16" ht="30" customHeight="1" x14ac:dyDescent="0.25">
      <c r="A173" s="42"/>
      <c r="B173" s="51"/>
      <c r="C173" s="400" t="s">
        <v>598</v>
      </c>
      <c r="D173" s="305"/>
      <c r="E173" s="232" t="s">
        <v>604</v>
      </c>
      <c r="F173" s="232" t="s">
        <v>470</v>
      </c>
      <c r="G173" s="300" t="s">
        <v>269</v>
      </c>
      <c r="H173" s="305"/>
      <c r="I173" s="300" t="s">
        <v>610</v>
      </c>
      <c r="J173" s="305"/>
      <c r="K173" s="300" t="s">
        <v>18</v>
      </c>
      <c r="L173" s="301"/>
      <c r="M173" s="42"/>
      <c r="N173" s="50"/>
      <c r="P173" s="244"/>
    </row>
    <row r="174" spans="1:16" ht="17.100000000000001" customHeight="1" x14ac:dyDescent="0.25">
      <c r="A174" s="42"/>
      <c r="B174" s="51"/>
      <c r="C174" s="330" t="s">
        <v>599</v>
      </c>
      <c r="D174" s="332"/>
      <c r="E174" s="245" t="s">
        <v>593</v>
      </c>
      <c r="F174" s="245">
        <f>COUNTIFS(BENEFICIARIOS!$D$7:$D$107,E174,BENEFICIARIOS!$C$7:$C$107,"GASTO_CORRIENTE",BENEFICIARIOS!$AD$7:$AD$107,"&gt;0")</f>
        <v>0</v>
      </c>
      <c r="G174" s="306">
        <f>COUNTIFS(BENEFICIARIOS!$D$7:$D$107,E174,BENEFICIARIOS!$C$7:$C$107,"AUTOGESTIÓN",BENEFICIARIOS!$AD$7:$AD$107,"&gt;0")</f>
        <v>0</v>
      </c>
      <c r="H174" s="307">
        <f>COUNTIFS(BENEFICIARIOS!$D$7:$D$107,G174,BENEFICIARIOS!$C$7:$C$107,"GASTO_CORRIENTE",BENEFICIARIOS!$AD$7:$AD$107,"&gt;0")</f>
        <v>0</v>
      </c>
      <c r="I174" s="306">
        <f>COUNTIFS(BENEFICIARIOS!$D$7:$D$107,E174,BENEFICIARIOS!$C$7:$C$107,"CORRIENTE_Y_AUTOGESTIÓN",BENEFICIARIOS!$AD$7:$AD$107,"&gt;0")</f>
        <v>0</v>
      </c>
      <c r="J174" s="307">
        <f>COUNTIFS(BENEFICIARIOS!$D$7:$D$107,I174,BENEFICIARIOS!$C$7:$C$107,"GASTO_CORRIENTE",BENEFICIARIOS!$AD$7:$AD$107,"&gt;0")</f>
        <v>0</v>
      </c>
      <c r="K174" s="302">
        <f>F174+G174+I174</f>
        <v>0</v>
      </c>
      <c r="L174" s="303"/>
      <c r="M174" s="42"/>
      <c r="N174" s="50"/>
    </row>
    <row r="175" spans="1:16" ht="17.100000000000001" customHeight="1" x14ac:dyDescent="0.25">
      <c r="A175" s="42"/>
      <c r="B175" s="51"/>
      <c r="C175" s="330" t="s">
        <v>600</v>
      </c>
      <c r="D175" s="332"/>
      <c r="E175" s="245" t="s">
        <v>596</v>
      </c>
      <c r="F175" s="245">
        <f>COUNTIFS(BENEFICIARIOS!$D$7:$D$107,E175,BENEFICIARIOS!$C$7:$C$107,"GASTO_CORRIENTE",BENEFICIARIOS!$AD$7:$AD$107,"&gt;0")</f>
        <v>0</v>
      </c>
      <c r="G175" s="306">
        <f>COUNTIFS(BENEFICIARIOS!$D$7:$D$107,E175,BENEFICIARIOS!$C$7:$C$107,"AUTOGESTIÓN",BENEFICIARIOS!$AD$7:$AD$107,"&gt;0")</f>
        <v>0</v>
      </c>
      <c r="H175" s="307">
        <f>COUNTIFS(BENEFICIARIOS!$D$7:$D$107,G175,BENEFICIARIOS!$C$7:$C$107,"GASTO_CORRIENTE",BENEFICIARIOS!$AD$7:$AD$107,"&gt;0")</f>
        <v>0</v>
      </c>
      <c r="I175" s="306">
        <f>COUNTIFS(BENEFICIARIOS!$D$7:$D$107,E175,BENEFICIARIOS!$C$7:$C$107,"CORRIENTE_Y_AUTOGESTIÓN",BENEFICIARIOS!$AD$7:$AD$107,"&gt;0")</f>
        <v>0</v>
      </c>
      <c r="J175" s="307">
        <f>COUNTIFS(BENEFICIARIOS!$D$7:$D$107,I175,BENEFICIARIOS!$C$7:$C$107,"GASTO_CORRIENTE",BENEFICIARIOS!$AD$7:$AD$107,"&gt;0")</f>
        <v>0</v>
      </c>
      <c r="K175" s="302">
        <f t="shared" ref="K175:K179" si="9">F175+G175+I175</f>
        <v>0</v>
      </c>
      <c r="L175" s="303"/>
      <c r="M175" s="42"/>
      <c r="N175" s="50"/>
    </row>
    <row r="176" spans="1:16" ht="17.100000000000001" customHeight="1" x14ac:dyDescent="0.25">
      <c r="A176" s="42"/>
      <c r="B176" s="51"/>
      <c r="C176" s="330" t="s">
        <v>602</v>
      </c>
      <c r="D176" s="332"/>
      <c r="E176" s="245" t="s">
        <v>595</v>
      </c>
      <c r="F176" s="245">
        <f>COUNTIFS(BENEFICIARIOS!$D$7:$D$107,E176,BENEFICIARIOS!$C$7:$C$107,"GASTO_CORRIENTE",BENEFICIARIOS!$AD$7:$AD$107,"&gt;0")</f>
        <v>0</v>
      </c>
      <c r="G176" s="306">
        <f>COUNTIFS(BENEFICIARIOS!$D$7:$D$107,E176,BENEFICIARIOS!$C$7:$C$107,"AUTOGESTIÓN",BENEFICIARIOS!$AD$7:$AD$107,"&gt;0")</f>
        <v>0</v>
      </c>
      <c r="H176" s="307">
        <f>COUNTIFS(BENEFICIARIOS!$D$7:$D$107,G176,BENEFICIARIOS!$C$7:$C$107,"GASTO_CORRIENTE",BENEFICIARIOS!$AD$7:$AD$107,"&gt;0")</f>
        <v>0</v>
      </c>
      <c r="I176" s="306">
        <f>COUNTIFS(BENEFICIARIOS!$D$7:$D$107,E176,BENEFICIARIOS!$C$7:$C$107,"CORRIENTE_Y_AUTOGESTIÓN",BENEFICIARIOS!$AD$7:$AD$107,"&gt;0")</f>
        <v>0</v>
      </c>
      <c r="J176" s="307">
        <f>COUNTIFS(BENEFICIARIOS!$D$7:$D$107,I176,BENEFICIARIOS!$C$7:$C$107,"GASTO_CORRIENTE",BENEFICIARIOS!$AD$7:$AD$107,"&gt;0")</f>
        <v>0</v>
      </c>
      <c r="K176" s="302">
        <f t="shared" si="9"/>
        <v>0</v>
      </c>
      <c r="L176" s="303"/>
      <c r="M176" s="42"/>
      <c r="N176" s="50"/>
    </row>
    <row r="177" spans="1:14" ht="17.100000000000001" customHeight="1" x14ac:dyDescent="0.25">
      <c r="A177" s="42"/>
      <c r="B177" s="51"/>
      <c r="C177" s="330" t="s">
        <v>601</v>
      </c>
      <c r="D177" s="332"/>
      <c r="E177" s="245" t="s">
        <v>594</v>
      </c>
      <c r="F177" s="245">
        <f>COUNTIFS(BENEFICIARIOS!$D$7:$D$107,E177,BENEFICIARIOS!$C$7:$C$107,"GASTO_CORRIENTE",BENEFICIARIOS!$AD$7:$AD$107,"&gt;0")</f>
        <v>0</v>
      </c>
      <c r="G177" s="306">
        <f>COUNTIFS(BENEFICIARIOS!$D$7:$D$107,E177,BENEFICIARIOS!$C$7:$C$107,"AUTOGESTIÓN",BENEFICIARIOS!$AD$7:$AD$107,"&gt;0")</f>
        <v>0</v>
      </c>
      <c r="H177" s="307">
        <f>COUNTIFS(BENEFICIARIOS!$D$7:$D$107,G177,BENEFICIARIOS!$C$7:$C$107,"GASTO_CORRIENTE",BENEFICIARIOS!$AD$7:$AD$107,"&gt;0")</f>
        <v>0</v>
      </c>
      <c r="I177" s="306">
        <f>COUNTIFS(BENEFICIARIOS!$D$7:$D$107,E177,BENEFICIARIOS!$C$7:$C$107,"CORRIENTE_Y_AUTOGESTIÓN",BENEFICIARIOS!$AD$7:$AD$107,"&gt;0")</f>
        <v>0</v>
      </c>
      <c r="J177" s="307">
        <f>COUNTIFS(BENEFICIARIOS!$D$7:$D$107,I177,BENEFICIARIOS!$C$7:$C$107,"GASTO_CORRIENTE",BENEFICIARIOS!$AD$7:$AD$107,"&gt;0")</f>
        <v>0</v>
      </c>
      <c r="K177" s="302">
        <f t="shared" si="9"/>
        <v>0</v>
      </c>
      <c r="L177" s="303"/>
      <c r="M177" s="42"/>
      <c r="N177" s="50"/>
    </row>
    <row r="178" spans="1:14" ht="17.100000000000001" customHeight="1" x14ac:dyDescent="0.25">
      <c r="A178" s="42"/>
      <c r="B178" s="51"/>
      <c r="C178" s="330" t="s">
        <v>603</v>
      </c>
      <c r="D178" s="332"/>
      <c r="E178" s="245" t="s">
        <v>238</v>
      </c>
      <c r="F178" s="245">
        <f>COUNTIFS(BENEFICIARIOS!$D$7:$D$107,E178,BENEFICIARIOS!$C$7:$C$107,"GASTO_CORRIENTE",BENEFICIARIOS!$AD$7:$AD$107,"&gt;0")</f>
        <v>0</v>
      </c>
      <c r="G178" s="306">
        <f>COUNTIFS(BENEFICIARIOS!$D$7:$D$107,E178,BENEFICIARIOS!$C$7:$C$107,"AUTOGESTIÓN",BENEFICIARIOS!$AD$7:$AD$107,"&gt;0")</f>
        <v>0</v>
      </c>
      <c r="H178" s="307">
        <f>COUNTIFS(BENEFICIARIOS!$D$7:$D$107,G178,BENEFICIARIOS!$C$7:$C$107,"GASTO_CORRIENTE",BENEFICIARIOS!$AD$7:$AD$107,"&gt;0")</f>
        <v>0</v>
      </c>
      <c r="I178" s="306">
        <f>COUNTIFS(BENEFICIARIOS!$D$7:$D$107,E178,BENEFICIARIOS!$C$7:$C$107,"CORRIENTE_Y_AUTOGESTIÓN",BENEFICIARIOS!$AD$7:$AD$107,"&gt;0")</f>
        <v>0</v>
      </c>
      <c r="J178" s="307">
        <f>COUNTIFS(BENEFICIARIOS!$D$7:$D$107,I178,BENEFICIARIOS!$C$7:$C$107,"GASTO_CORRIENTE",BENEFICIARIOS!$AD$7:$AD$107,"&gt;0")</f>
        <v>0</v>
      </c>
      <c r="K178" s="302">
        <f t="shared" si="9"/>
        <v>0</v>
      </c>
      <c r="L178" s="303"/>
      <c r="M178" s="42"/>
      <c r="N178" s="50"/>
    </row>
    <row r="179" spans="1:14" ht="17.100000000000001" customHeight="1" x14ac:dyDescent="0.25">
      <c r="A179" s="42"/>
      <c r="B179" s="51"/>
      <c r="C179" s="330" t="s">
        <v>270</v>
      </c>
      <c r="D179" s="332"/>
      <c r="E179" s="245" t="s">
        <v>597</v>
      </c>
      <c r="F179" s="245">
        <f>COUNTIFS(BENEFICIARIOS!$D$7:$D$107,E179,BENEFICIARIOS!$C$7:$C$107,"GASTO_CORRIENTE",BENEFICIARIOS!$AD$7:$AD$107,"&gt;0")</f>
        <v>0</v>
      </c>
      <c r="G179" s="306">
        <f>COUNTIFS(BENEFICIARIOS!$D$7:$D$107,E179,BENEFICIARIOS!$C$7:$C$107,"AUTOGESTIÓN",BENEFICIARIOS!$AD$7:$AD$107,"&gt;0")</f>
        <v>0</v>
      </c>
      <c r="H179" s="307">
        <f>COUNTIFS(BENEFICIARIOS!$D$7:$D$107,G179,BENEFICIARIOS!$C$7:$C$107,"GASTO_CORRIENTE",BENEFICIARIOS!$AD$7:$AD$107,"&gt;0")</f>
        <v>0</v>
      </c>
      <c r="I179" s="306">
        <f>COUNTIFS(BENEFICIARIOS!$D$7:$D$107,E179,BENEFICIARIOS!$C$7:$C$107,"CORRIENTE_Y_AUTOGESTIÓN",BENEFICIARIOS!$AD$7:$AD$107,"&gt;0")</f>
        <v>0</v>
      </c>
      <c r="J179" s="307">
        <f>COUNTIFS(BENEFICIARIOS!$D$7:$D$107,I179,BENEFICIARIOS!$C$7:$C$107,"GASTO_CORRIENTE",BENEFICIARIOS!$AD$7:$AD$107,"&gt;0")</f>
        <v>0</v>
      </c>
      <c r="K179" s="302">
        <f t="shared" si="9"/>
        <v>0</v>
      </c>
      <c r="L179" s="303"/>
      <c r="M179" s="42"/>
      <c r="N179" s="50"/>
    </row>
    <row r="180" spans="1:14" ht="24.95" customHeight="1" thickBot="1" x14ac:dyDescent="0.3">
      <c r="A180" s="42"/>
      <c r="B180" s="51"/>
      <c r="C180" s="320" t="s">
        <v>18</v>
      </c>
      <c r="D180" s="299"/>
      <c r="E180" s="261"/>
      <c r="F180" s="261">
        <f>SUM(F174:F179)</f>
        <v>0</v>
      </c>
      <c r="G180" s="298">
        <f>SUM(G174:H179)</f>
        <v>0</v>
      </c>
      <c r="H180" s="299"/>
      <c r="I180" s="298">
        <f>SUM(I174:J179)</f>
        <v>0</v>
      </c>
      <c r="J180" s="299"/>
      <c r="K180" s="298">
        <f>SUM(K174:L179)</f>
        <v>0</v>
      </c>
      <c r="L180" s="304"/>
      <c r="M180" s="42"/>
      <c r="N180" s="50"/>
    </row>
    <row r="181" spans="1:14" x14ac:dyDescent="0.25">
      <c r="A181" s="42"/>
      <c r="B181" s="51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50"/>
    </row>
    <row r="182" spans="1:14" x14ac:dyDescent="0.25">
      <c r="A182" s="42"/>
      <c r="B182" s="51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50"/>
    </row>
    <row r="183" spans="1:14" ht="18.75" x14ac:dyDescent="0.3">
      <c r="A183" s="42"/>
      <c r="B183" s="51"/>
      <c r="C183" s="101" t="s">
        <v>589</v>
      </c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70"/>
    </row>
    <row r="184" spans="1:14" ht="18.75" x14ac:dyDescent="0.3">
      <c r="A184" s="42"/>
      <c r="B184" s="51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70"/>
    </row>
    <row r="185" spans="1:14" ht="18.75" x14ac:dyDescent="0.3">
      <c r="A185" s="42"/>
      <c r="B185" s="51"/>
      <c r="C185" s="242" t="s">
        <v>587</v>
      </c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70"/>
    </row>
    <row r="186" spans="1:14" s="71" customFormat="1" ht="15.75" thickBot="1" x14ac:dyDescent="0.3">
      <c r="A186" s="42"/>
      <c r="B186" s="51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50"/>
    </row>
    <row r="187" spans="1:14" ht="30" customHeight="1" x14ac:dyDescent="0.25">
      <c r="A187" s="42"/>
      <c r="B187" s="51"/>
      <c r="C187" s="315" t="s">
        <v>382</v>
      </c>
      <c r="D187" s="300" t="s">
        <v>470</v>
      </c>
      <c r="E187" s="305"/>
      <c r="F187" s="300" t="s">
        <v>269</v>
      </c>
      <c r="G187" s="311"/>
      <c r="H187" s="305"/>
      <c r="I187" s="300" t="s">
        <v>586</v>
      </c>
      <c r="J187" s="311"/>
      <c r="K187" s="311"/>
      <c r="L187" s="301"/>
      <c r="M187" s="42"/>
      <c r="N187" s="50"/>
    </row>
    <row r="188" spans="1:14" ht="30" customHeight="1" x14ac:dyDescent="0.25">
      <c r="A188" s="42"/>
      <c r="B188" s="51"/>
      <c r="C188" s="316"/>
      <c r="D188" s="262" t="s">
        <v>484</v>
      </c>
      <c r="E188" s="262" t="s">
        <v>485</v>
      </c>
      <c r="F188" s="262" t="s">
        <v>484</v>
      </c>
      <c r="G188" s="312" t="s">
        <v>485</v>
      </c>
      <c r="H188" s="313"/>
      <c r="I188" s="312" t="s">
        <v>484</v>
      </c>
      <c r="J188" s="313"/>
      <c r="K188" s="312" t="s">
        <v>485</v>
      </c>
      <c r="L188" s="314"/>
      <c r="M188" s="42"/>
      <c r="N188" s="50"/>
    </row>
    <row r="189" spans="1:14" s="109" customFormat="1" ht="33" customHeight="1" x14ac:dyDescent="0.25">
      <c r="A189" s="110"/>
      <c r="B189" s="111"/>
      <c r="C189" s="241" t="s">
        <v>429</v>
      </c>
      <c r="D189" s="236">
        <f>SUMIFS(BENEFICIARIOS!$S$7:$S$107,BENEFICIARIOS!$B$7:$B$107,RESUMEN!C189,BENEFICIARIOS!$C$7:$C$107,"GASTO_CORRIENTE")</f>
        <v>0</v>
      </c>
      <c r="E189" s="236">
        <f>SUMIFS(BENEFICIARIOS!$T$7:$T$107,BENEFICIARIOS!$B$7:$B$107,RESUMEN!C189,BENEFICIARIOS!$C$7:$C$107,"GASTO_CORRIENTE")</f>
        <v>0</v>
      </c>
      <c r="F189" s="257">
        <f>SUMIFS(BENEFICIARIOS!$S$7:$S$107,BENEFICIARIOS!$B$7:$B$107,RESUMEN!C189,BENEFICIARIOS!$C$7:$C$107,"AUTOGESTIÓN")</f>
        <v>0</v>
      </c>
      <c r="G189" s="302">
        <f>SUMIFS(BENEFICIARIOS!$T$7:$T$107,BENEFICIARIOS!$B$7:$B$107,RESUMEN!C189,BENEFICIARIOS!$C$7:$C$107,"AUTOGESTIÓN")</f>
        <v>0</v>
      </c>
      <c r="H189" s="308"/>
      <c r="I189" s="302">
        <f>SUMIFS(BENEFICIARIOS!$S$7:$S$107,BENEFICIARIOS!$B$7:$B$107,RESUMEN!C189,BENEFICIARIOS!$C$7:$C$107,"CORRIENTE_Y_AUTOGESTIÓN")</f>
        <v>0</v>
      </c>
      <c r="J189" s="308"/>
      <c r="K189" s="302">
        <f>SUMIFS(BENEFICIARIOS!$T$7:$T$107,BENEFICIARIOS!$B$7:$B$107,RESUMEN!C189,BENEFICIARIOS!$C$7:$C$107,"CORRIENTE_Y_AUTOGESTIÓN")</f>
        <v>0</v>
      </c>
      <c r="L189" s="303"/>
      <c r="M189" s="110"/>
      <c r="N189" s="113"/>
    </row>
    <row r="190" spans="1:14" s="109" customFormat="1" ht="33" customHeight="1" x14ac:dyDescent="0.25">
      <c r="A190" s="110"/>
      <c r="B190" s="111"/>
      <c r="C190" s="241" t="s">
        <v>21</v>
      </c>
      <c r="D190" s="236">
        <f>SUMIFS(BENEFICIARIOS!$S$7:$S$107,BENEFICIARIOS!$B$7:$B$107,RESUMEN!C190,BENEFICIARIOS!$C$7:$C$107,"GASTO_CORRIENTE")</f>
        <v>0</v>
      </c>
      <c r="E190" s="236">
        <f>SUMIFS(BENEFICIARIOS!$T$7:$T$107,BENEFICIARIOS!$B$7:$B$107,RESUMEN!C190,BENEFICIARIOS!$C$7:$C$107,"GASTO_CORRIENTE")</f>
        <v>0</v>
      </c>
      <c r="F190" s="257">
        <f>SUMIFS(BENEFICIARIOS!$S$7:$S$107,BENEFICIARIOS!$B$7:$B$107,RESUMEN!C190,BENEFICIARIOS!$C$7:$C$107,"AUTOGESTIÓN")</f>
        <v>0</v>
      </c>
      <c r="G190" s="302">
        <f>SUMIFS(BENEFICIARIOS!$T$7:$T$107,BENEFICIARIOS!$B$7:$B$107,RESUMEN!C190,BENEFICIARIOS!$C$7:$C$107,"AUTOGESTIÓN")</f>
        <v>0</v>
      </c>
      <c r="H190" s="308"/>
      <c r="I190" s="302">
        <f>SUMIFS(BENEFICIARIOS!$S$7:$S$107,BENEFICIARIOS!$B$7:$B$107,RESUMEN!C190,BENEFICIARIOS!$C$7:$C$107,"CORRIENTE_Y_AUTOGESTIÓN")</f>
        <v>0</v>
      </c>
      <c r="J190" s="308"/>
      <c r="K190" s="302">
        <f>SUMIFS(BENEFICIARIOS!$T$7:$T$107,BENEFICIARIOS!$B$7:$B$107,RESUMEN!C190,BENEFICIARIOS!$C$7:$C$107,"CORRIENTE_Y_AUTOGESTIÓN")</f>
        <v>0</v>
      </c>
      <c r="L190" s="303"/>
      <c r="M190" s="110"/>
      <c r="N190" s="113"/>
    </row>
    <row r="191" spans="1:14" s="109" customFormat="1" ht="33" customHeight="1" x14ac:dyDescent="0.25">
      <c r="A191" s="110"/>
      <c r="B191" s="111"/>
      <c r="C191" s="241" t="s">
        <v>270</v>
      </c>
      <c r="D191" s="236">
        <f>SUMIFS(BENEFICIARIOS!$S$7:$S$107,BENEFICIARIOS!$B$7:$B$107,RESUMEN!C191,BENEFICIARIOS!$C$7:$C$107,"GASTO_CORRIENTE")</f>
        <v>0</v>
      </c>
      <c r="E191" s="236">
        <f>SUMIFS(BENEFICIARIOS!$T$7:$T$107,BENEFICIARIOS!$B$7:$B$107,RESUMEN!C191,BENEFICIARIOS!$C$7:$C$107,"GASTO_CORRIENTE")</f>
        <v>0</v>
      </c>
      <c r="F191" s="257">
        <f>SUMIFS(BENEFICIARIOS!$S$7:$S$107,BENEFICIARIOS!$B$7:$B$107,RESUMEN!C191,BENEFICIARIOS!$C$7:$C$107,"AUTOGESTIÓN")</f>
        <v>0</v>
      </c>
      <c r="G191" s="302">
        <f>SUMIFS(BENEFICIARIOS!$T$7:$T$107,BENEFICIARIOS!$B$7:$B$107,RESUMEN!C191,BENEFICIARIOS!$C$7:$C$107,"AUTOGESTIÓN")</f>
        <v>0</v>
      </c>
      <c r="H191" s="308"/>
      <c r="I191" s="302">
        <f>SUMIFS(BENEFICIARIOS!$S$7:$S$107,BENEFICIARIOS!$B$7:$B$107,RESUMEN!C191,BENEFICIARIOS!$C$7:$C$107,"CORRIENTE_Y_AUTOGESTIÓN")</f>
        <v>0</v>
      </c>
      <c r="J191" s="308"/>
      <c r="K191" s="302">
        <f>SUMIFS(BENEFICIARIOS!$T$7:$T$107,BENEFICIARIOS!$B$7:$B$107,RESUMEN!C191,BENEFICIARIOS!$C$7:$C$107,"CORRIENTE_Y_AUTOGESTIÓN")</f>
        <v>0</v>
      </c>
      <c r="L191" s="303"/>
      <c r="M191" s="110"/>
      <c r="N191" s="113"/>
    </row>
    <row r="192" spans="1:14" ht="33" customHeight="1" thickBot="1" x14ac:dyDescent="0.3">
      <c r="A192" s="42"/>
      <c r="B192" s="51"/>
      <c r="C192" s="240" t="s">
        <v>590</v>
      </c>
      <c r="D192" s="261">
        <f>SUM(D189:D191)</f>
        <v>0</v>
      </c>
      <c r="E192" s="261">
        <f>SUM(E189:E191)</f>
        <v>0</v>
      </c>
      <c r="F192" s="255">
        <f>SUM(F189:F191)</f>
        <v>0</v>
      </c>
      <c r="G192" s="298">
        <f>SUM(G189:H191)</f>
        <v>0</v>
      </c>
      <c r="H192" s="299">
        <f t="shared" ref="H192" si="10">SUM(H189:H191)</f>
        <v>0</v>
      </c>
      <c r="I192" s="298">
        <f>SUM(I189:J191)</f>
        <v>0</v>
      </c>
      <c r="J192" s="299">
        <f t="shared" ref="J192" si="11">SUM(J189:J191)</f>
        <v>0</v>
      </c>
      <c r="K192" s="298">
        <f>SUM(K189:L191)</f>
        <v>0</v>
      </c>
      <c r="L192" s="304"/>
      <c r="M192" s="42"/>
      <c r="N192" s="50"/>
    </row>
    <row r="193" spans="1:14" x14ac:dyDescent="0.25">
      <c r="A193" s="42"/>
      <c r="B193" s="51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50"/>
    </row>
    <row r="194" spans="1:14" ht="18.75" x14ac:dyDescent="0.3">
      <c r="A194" s="42"/>
      <c r="B194" s="51"/>
      <c r="C194" s="242" t="s">
        <v>588</v>
      </c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70"/>
    </row>
    <row r="195" spans="1:14" s="71" customFormat="1" ht="15.75" thickBot="1" x14ac:dyDescent="0.3">
      <c r="A195" s="42"/>
      <c r="B195" s="51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50"/>
    </row>
    <row r="196" spans="1:14" ht="30" customHeight="1" x14ac:dyDescent="0.25">
      <c r="A196" s="42"/>
      <c r="B196" s="51"/>
      <c r="C196" s="315" t="s">
        <v>382</v>
      </c>
      <c r="D196" s="300" t="s">
        <v>470</v>
      </c>
      <c r="E196" s="305"/>
      <c r="F196" s="300" t="s">
        <v>269</v>
      </c>
      <c r="G196" s="311"/>
      <c r="H196" s="305"/>
      <c r="I196" s="300" t="s">
        <v>586</v>
      </c>
      <c r="J196" s="311"/>
      <c r="K196" s="311"/>
      <c r="L196" s="301"/>
      <c r="M196" s="42"/>
      <c r="N196" s="50"/>
    </row>
    <row r="197" spans="1:14" ht="30" customHeight="1" x14ac:dyDescent="0.25">
      <c r="A197" s="42"/>
      <c r="B197" s="51"/>
      <c r="C197" s="316"/>
      <c r="D197" s="262" t="s">
        <v>484</v>
      </c>
      <c r="E197" s="262" t="s">
        <v>485</v>
      </c>
      <c r="F197" s="262" t="s">
        <v>484</v>
      </c>
      <c r="G197" s="312" t="s">
        <v>485</v>
      </c>
      <c r="H197" s="313"/>
      <c r="I197" s="312" t="s">
        <v>484</v>
      </c>
      <c r="J197" s="313"/>
      <c r="K197" s="312" t="s">
        <v>485</v>
      </c>
      <c r="L197" s="314"/>
      <c r="M197" s="42"/>
      <c r="N197" s="50"/>
    </row>
    <row r="198" spans="1:14" s="109" customFormat="1" ht="33" customHeight="1" x14ac:dyDescent="0.25">
      <c r="A198" s="110"/>
      <c r="B198" s="111"/>
      <c r="C198" s="241" t="s">
        <v>429</v>
      </c>
      <c r="D198" s="236">
        <f>SUMIFS(BENEFICIARIOS!$Y$7:$Y$107,BENEFICIARIOS!$B$7:$B$107,RESUMEN!C198,BENEFICIARIOS!$C$7:$C$107,"GASTO_CORRIENTE")</f>
        <v>0</v>
      </c>
      <c r="E198" s="236">
        <f>SUMIFS(BENEFICIARIOS!$Z$7:$Z$107,BENEFICIARIOS!$B$7:$B$107,RESUMEN!C198,BENEFICIARIOS!$C$7:$C$107,"GASTO_CORRIENTE")</f>
        <v>0</v>
      </c>
      <c r="F198" s="257">
        <f>SUMIFS(BENEFICIARIOS!$Y$7:$Y$107,BENEFICIARIOS!$B$7:$B$107,RESUMEN!C198,BENEFICIARIOS!$C$7:$C$107,"AUTOGESTIÓN")</f>
        <v>0</v>
      </c>
      <c r="G198" s="302">
        <f>SUMIFS(BENEFICIARIOS!$Z$7:$Z$107,BENEFICIARIOS!$B$7:$B$107,RESUMEN!C198,BENEFICIARIOS!$C$7:$C$107,"AUTOGESTIÓN")</f>
        <v>0</v>
      </c>
      <c r="H198" s="308"/>
      <c r="I198" s="302">
        <f>SUMIFS(BENEFICIARIOS!$Y$7:$Y$107,BENEFICIARIOS!$B$7:$B$107,RESUMEN!C198,BENEFICIARIOS!$C$7:$C$107,"CORRIENTE_Y_AUTOGESTIÓN")</f>
        <v>0</v>
      </c>
      <c r="J198" s="308"/>
      <c r="K198" s="302">
        <f>SUMIFS(BENEFICIARIOS!$Y$7:$Y$107,BENEFICIARIOS!$B$7:$B$107,RESUMEN!C198,BENEFICIARIOS!$C$7:$C$107,"CORRIENTE_Y_AUTOGESTIÓN")</f>
        <v>0</v>
      </c>
      <c r="L198" s="303"/>
      <c r="M198" s="110"/>
      <c r="N198" s="113"/>
    </row>
    <row r="199" spans="1:14" s="109" customFormat="1" ht="33" customHeight="1" x14ac:dyDescent="0.25">
      <c r="A199" s="110"/>
      <c r="B199" s="111"/>
      <c r="C199" s="241" t="s">
        <v>21</v>
      </c>
      <c r="D199" s="236">
        <f>SUMIFS(BENEFICIARIOS!$Y$7:$Y$107,BENEFICIARIOS!$B$7:$B$107,RESUMEN!C199,BENEFICIARIOS!$C$7:$C$107,"GASTO_CORRIENTE")</f>
        <v>0</v>
      </c>
      <c r="E199" s="236">
        <f>SUMIFS(BENEFICIARIOS!$Z$7:$Z$107,BENEFICIARIOS!$B$7:$B$107,RESUMEN!C199,BENEFICIARIOS!$C$7:$C$107,"GASTO_CORRIENTE")</f>
        <v>0</v>
      </c>
      <c r="F199" s="257">
        <f>SUMIFS(BENEFICIARIOS!$Y$7:$Y$107,BENEFICIARIOS!$B$7:$B$107,RESUMEN!C199,BENEFICIARIOS!$C$7:$C$107,"AUTOGESTIÓN")</f>
        <v>0</v>
      </c>
      <c r="G199" s="302">
        <f>SUMIFS(BENEFICIARIOS!$Z$7:$Z$107,BENEFICIARIOS!$B$7:$B$107,RESUMEN!C199,BENEFICIARIOS!$C$7:$C$107,"AUTOGESTIÓN")</f>
        <v>0</v>
      </c>
      <c r="H199" s="308"/>
      <c r="I199" s="302">
        <f>SUMIFS(BENEFICIARIOS!$Y$7:$Y$107,BENEFICIARIOS!$B$7:$B$107,RESUMEN!C199,BENEFICIARIOS!$C$7:$C$107,"CORRIENTE_Y_AUTOGESTIÓN")</f>
        <v>0</v>
      </c>
      <c r="J199" s="308"/>
      <c r="K199" s="302">
        <f>SUMIFS(BENEFICIARIOS!$Y$7:$Y$107,BENEFICIARIOS!$B$7:$B$107,RESUMEN!C199,BENEFICIARIOS!$C$7:$C$107,"CORRIENTE_Y_AUTOGESTIÓN")</f>
        <v>0</v>
      </c>
      <c r="L199" s="303"/>
      <c r="M199" s="110"/>
      <c r="N199" s="113"/>
    </row>
    <row r="200" spans="1:14" s="109" customFormat="1" ht="33" customHeight="1" x14ac:dyDescent="0.25">
      <c r="A200" s="110"/>
      <c r="B200" s="111"/>
      <c r="C200" s="241" t="s">
        <v>270</v>
      </c>
      <c r="D200" s="236">
        <f>SUMIFS(BENEFICIARIOS!$Y$7:$Y$107,BENEFICIARIOS!$B$7:$B$107,RESUMEN!C200,BENEFICIARIOS!$C$7:$C$107,"GASTO_CORRIENTE")</f>
        <v>0</v>
      </c>
      <c r="E200" s="236">
        <f>SUMIFS(BENEFICIARIOS!$Z$7:$Z$107,BENEFICIARIOS!$B$7:$B$107,RESUMEN!C200,BENEFICIARIOS!$C$7:$C$107,"GASTO_CORRIENTE")</f>
        <v>0</v>
      </c>
      <c r="F200" s="257">
        <f>SUMIFS(BENEFICIARIOS!$Y$7:$Y$107,BENEFICIARIOS!$B$7:$B$107,RESUMEN!C200,BENEFICIARIOS!$C$7:$C$107,"AUTOGESTIÓN")</f>
        <v>0</v>
      </c>
      <c r="G200" s="302">
        <f>SUMIFS(BENEFICIARIOS!$Z$7:$Z$107,BENEFICIARIOS!$B$7:$B$107,RESUMEN!C200,BENEFICIARIOS!$C$7:$C$107,"AUTOGESTIÓN")</f>
        <v>0</v>
      </c>
      <c r="H200" s="308"/>
      <c r="I200" s="302">
        <f>SUMIFS(BENEFICIARIOS!$Y$7:$Y$107,BENEFICIARIOS!$B$7:$B$107,RESUMEN!C200,BENEFICIARIOS!$C$7:$C$107,"CORRIENTE_Y_AUTOGESTIÓN")</f>
        <v>0</v>
      </c>
      <c r="J200" s="308"/>
      <c r="K200" s="302">
        <f>SUMIFS(BENEFICIARIOS!$Y$7:$Y$107,BENEFICIARIOS!$B$7:$B$107,RESUMEN!C200,BENEFICIARIOS!$C$7:$C$107,"CORRIENTE_Y_AUTOGESTIÓN")</f>
        <v>0</v>
      </c>
      <c r="L200" s="303"/>
      <c r="M200" s="110"/>
      <c r="N200" s="113"/>
    </row>
    <row r="201" spans="1:14" ht="33" customHeight="1" thickBot="1" x14ac:dyDescent="0.3">
      <c r="A201" s="42"/>
      <c r="B201" s="51"/>
      <c r="C201" s="240" t="s">
        <v>590</v>
      </c>
      <c r="D201" s="261">
        <f>SUM(D198:D200)</f>
        <v>0</v>
      </c>
      <c r="E201" s="261">
        <f>SUM(E198:E200)</f>
        <v>0</v>
      </c>
      <c r="F201" s="255">
        <f>SUM(F198:F200)</f>
        <v>0</v>
      </c>
      <c r="G201" s="298">
        <f>SUM(G198:H200)</f>
        <v>0</v>
      </c>
      <c r="H201" s="299">
        <f t="shared" ref="H201:J201" si="12">SUM(H198:H200)</f>
        <v>0</v>
      </c>
      <c r="I201" s="298">
        <f>SUM(I198:J200)</f>
        <v>0</v>
      </c>
      <c r="J201" s="299">
        <f t="shared" si="12"/>
        <v>0</v>
      </c>
      <c r="K201" s="298">
        <f>SUM(K198:L200)</f>
        <v>0</v>
      </c>
      <c r="L201" s="304"/>
      <c r="M201" s="42"/>
      <c r="N201" s="50"/>
    </row>
    <row r="202" spans="1:14" ht="33" customHeight="1" thickBot="1" x14ac:dyDescent="0.3">
      <c r="A202" s="42"/>
      <c r="B202" s="51"/>
      <c r="C202" s="42"/>
      <c r="D202" s="42"/>
      <c r="E202" s="42"/>
      <c r="F202" s="42"/>
      <c r="G202" s="42"/>
      <c r="H202" s="42"/>
      <c r="I202" s="42"/>
      <c r="J202" s="42"/>
      <c r="K202" s="309">
        <f>D201+E201+F201+G201+I201+K201</f>
        <v>0</v>
      </c>
      <c r="L202" s="310"/>
      <c r="M202" s="42"/>
      <c r="N202" s="50"/>
    </row>
    <row r="203" spans="1:14" ht="15.75" thickBot="1" x14ac:dyDescent="0.3">
      <c r="A203" s="42"/>
      <c r="B203" s="57"/>
      <c r="C203" s="251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9"/>
    </row>
    <row r="204" spans="1:14" x14ac:dyDescent="0.25">
      <c r="A204" s="42"/>
      <c r="B204" s="44"/>
      <c r="C204" s="252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6"/>
    </row>
    <row r="205" spans="1:14" ht="18.75" x14ac:dyDescent="0.3">
      <c r="A205" s="42"/>
      <c r="B205" s="51"/>
      <c r="C205" s="242" t="s">
        <v>591</v>
      </c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70"/>
    </row>
    <row r="206" spans="1:14" s="71" customFormat="1" ht="15.75" thickBot="1" x14ac:dyDescent="0.3">
      <c r="A206" s="42"/>
      <c r="B206" s="51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50"/>
    </row>
    <row r="207" spans="1:14" ht="30" customHeight="1" x14ac:dyDescent="0.25">
      <c r="A207" s="42"/>
      <c r="B207" s="51"/>
      <c r="C207" s="315" t="s">
        <v>382</v>
      </c>
      <c r="D207" s="300" t="s">
        <v>470</v>
      </c>
      <c r="E207" s="305"/>
      <c r="F207" s="300" t="s">
        <v>269</v>
      </c>
      <c r="G207" s="311"/>
      <c r="H207" s="305"/>
      <c r="I207" s="300" t="s">
        <v>586</v>
      </c>
      <c r="J207" s="311"/>
      <c r="K207" s="311"/>
      <c r="L207" s="301"/>
      <c r="M207" s="42"/>
      <c r="N207" s="50"/>
    </row>
    <row r="208" spans="1:14" ht="30" customHeight="1" x14ac:dyDescent="0.25">
      <c r="A208" s="42"/>
      <c r="B208" s="51"/>
      <c r="C208" s="316"/>
      <c r="D208" s="262" t="s">
        <v>484</v>
      </c>
      <c r="E208" s="262" t="s">
        <v>485</v>
      </c>
      <c r="F208" s="262" t="s">
        <v>484</v>
      </c>
      <c r="G208" s="312" t="s">
        <v>485</v>
      </c>
      <c r="H208" s="313"/>
      <c r="I208" s="312" t="s">
        <v>484</v>
      </c>
      <c r="J208" s="313"/>
      <c r="K208" s="312" t="s">
        <v>485</v>
      </c>
      <c r="L208" s="314"/>
      <c r="M208" s="42"/>
      <c r="N208" s="50"/>
    </row>
    <row r="209" spans="1:14" s="109" customFormat="1" ht="33" customHeight="1" x14ac:dyDescent="0.25">
      <c r="A209" s="110"/>
      <c r="B209" s="111"/>
      <c r="C209" s="241" t="s">
        <v>429</v>
      </c>
      <c r="D209" s="236">
        <f t="shared" ref="D209:G211" si="13">D189+D198</f>
        <v>0</v>
      </c>
      <c r="E209" s="236">
        <f t="shared" si="13"/>
        <v>0</v>
      </c>
      <c r="F209" s="257">
        <f t="shared" si="13"/>
        <v>0</v>
      </c>
      <c r="G209" s="302">
        <f t="shared" si="13"/>
        <v>0</v>
      </c>
      <c r="H209" s="308"/>
      <c r="I209" s="302">
        <f>I189+I198</f>
        <v>0</v>
      </c>
      <c r="J209" s="308"/>
      <c r="K209" s="302">
        <f>K189+K198</f>
        <v>0</v>
      </c>
      <c r="L209" s="303"/>
      <c r="M209" s="110"/>
      <c r="N209" s="113"/>
    </row>
    <row r="210" spans="1:14" s="109" customFormat="1" ht="33" customHeight="1" x14ac:dyDescent="0.25">
      <c r="A210" s="110"/>
      <c r="B210" s="111"/>
      <c r="C210" s="241" t="s">
        <v>21</v>
      </c>
      <c r="D210" s="236">
        <f t="shared" si="13"/>
        <v>0</v>
      </c>
      <c r="E210" s="236">
        <f t="shared" si="13"/>
        <v>0</v>
      </c>
      <c r="F210" s="257">
        <f t="shared" si="13"/>
        <v>0</v>
      </c>
      <c r="G210" s="302">
        <f t="shared" si="13"/>
        <v>0</v>
      </c>
      <c r="H210" s="308"/>
      <c r="I210" s="302">
        <f>I190+I199</f>
        <v>0</v>
      </c>
      <c r="J210" s="308"/>
      <c r="K210" s="302">
        <f>K190+K199</f>
        <v>0</v>
      </c>
      <c r="L210" s="303"/>
      <c r="M210" s="110"/>
      <c r="N210" s="113"/>
    </row>
    <row r="211" spans="1:14" s="109" customFormat="1" ht="33" customHeight="1" x14ac:dyDescent="0.25">
      <c r="A211" s="110"/>
      <c r="B211" s="111"/>
      <c r="C211" s="241" t="s">
        <v>270</v>
      </c>
      <c r="D211" s="236">
        <f t="shared" si="13"/>
        <v>0</v>
      </c>
      <c r="E211" s="236">
        <f t="shared" si="13"/>
        <v>0</v>
      </c>
      <c r="F211" s="257">
        <f t="shared" si="13"/>
        <v>0</v>
      </c>
      <c r="G211" s="302">
        <f t="shared" si="13"/>
        <v>0</v>
      </c>
      <c r="H211" s="308"/>
      <c r="I211" s="302">
        <f>I191+I200</f>
        <v>0</v>
      </c>
      <c r="J211" s="308"/>
      <c r="K211" s="302">
        <f>K191+K200</f>
        <v>0</v>
      </c>
      <c r="L211" s="303"/>
      <c r="M211" s="110"/>
      <c r="N211" s="113"/>
    </row>
    <row r="212" spans="1:14" ht="33" customHeight="1" thickBot="1" x14ac:dyDescent="0.3">
      <c r="A212" s="42"/>
      <c r="B212" s="51"/>
      <c r="C212" s="240" t="s">
        <v>18</v>
      </c>
      <c r="D212" s="261">
        <f>SUM(D209:D211)</f>
        <v>0</v>
      </c>
      <c r="E212" s="261">
        <f>SUM(E209:E211)</f>
        <v>0</v>
      </c>
      <c r="F212" s="255">
        <f>SUM(F209:F211)</f>
        <v>0</v>
      </c>
      <c r="G212" s="298">
        <f>SUM(G209:H211)</f>
        <v>0</v>
      </c>
      <c r="H212" s="299">
        <f t="shared" ref="H212:J212" si="14">SUM(H209:H211)</f>
        <v>0</v>
      </c>
      <c r="I212" s="298">
        <f>SUM(I209:J211)</f>
        <v>0</v>
      </c>
      <c r="J212" s="299">
        <f t="shared" si="14"/>
        <v>0</v>
      </c>
      <c r="K212" s="298">
        <f>SUM(K209:L211)</f>
        <v>0</v>
      </c>
      <c r="L212" s="304"/>
      <c r="M212" s="42"/>
      <c r="N212" s="50"/>
    </row>
    <row r="213" spans="1:14" x14ac:dyDescent="0.25">
      <c r="A213" s="42"/>
      <c r="B213" s="51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50"/>
    </row>
    <row r="214" spans="1:14" x14ac:dyDescent="0.25">
      <c r="A214" s="42"/>
      <c r="B214" s="51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50"/>
    </row>
    <row r="215" spans="1:14" ht="18.75" x14ac:dyDescent="0.3">
      <c r="A215" s="42"/>
      <c r="B215" s="51"/>
      <c r="C215" s="101" t="s">
        <v>628</v>
      </c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70"/>
    </row>
    <row r="216" spans="1:14" s="71" customFormat="1" ht="15.75" thickBot="1" x14ac:dyDescent="0.3">
      <c r="A216" s="42"/>
      <c r="B216" s="51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50"/>
    </row>
    <row r="217" spans="1:14" x14ac:dyDescent="0.25">
      <c r="A217" s="42"/>
      <c r="B217" s="51"/>
      <c r="C217" s="390" t="s">
        <v>568</v>
      </c>
      <c r="D217" s="391"/>
      <c r="E217" s="392"/>
      <c r="F217" s="300" t="s">
        <v>538</v>
      </c>
      <c r="G217" s="311"/>
      <c r="H217" s="311"/>
      <c r="I217" s="311"/>
      <c r="J217" s="305"/>
      <c r="K217" s="396" t="s">
        <v>18</v>
      </c>
      <c r="L217" s="397"/>
      <c r="M217" s="42"/>
      <c r="N217" s="50"/>
    </row>
    <row r="218" spans="1:14" x14ac:dyDescent="0.25">
      <c r="A218" s="42"/>
      <c r="B218" s="51"/>
      <c r="C218" s="393"/>
      <c r="D218" s="394"/>
      <c r="E218" s="395"/>
      <c r="F218" s="262" t="s">
        <v>543</v>
      </c>
      <c r="G218" s="333" t="s">
        <v>544</v>
      </c>
      <c r="H218" s="333"/>
      <c r="I218" s="333" t="s">
        <v>545</v>
      </c>
      <c r="J218" s="333"/>
      <c r="K218" s="398"/>
      <c r="L218" s="399"/>
      <c r="M218" s="42"/>
      <c r="N218" s="50"/>
    </row>
    <row r="219" spans="1:14" ht="17.100000000000001" customHeight="1" x14ac:dyDescent="0.25">
      <c r="A219" s="42"/>
      <c r="B219" s="51"/>
      <c r="C219" s="330" t="s">
        <v>539</v>
      </c>
      <c r="D219" s="331"/>
      <c r="E219" s="332"/>
      <c r="F219" s="236">
        <f>COUNTIFS(INFRAESTRUCTURA!$G$4:$G$103,"BUENO",INFRAESTRUCTURA!$B$4:$B$103,RESUMEN!C219)</f>
        <v>0</v>
      </c>
      <c r="G219" s="302">
        <f>COUNTIFS(INFRAESTRUCTURA!$G$4:$G$103,"REGULAR",INFRAESTRUCTURA!$B$4:$B$103,RESUMEN!C219)</f>
        <v>0</v>
      </c>
      <c r="H219" s="308">
        <f>COUNTIFS(INFRAESTRUCTURA!$G$4:$G$103,"BUENO",INFRAESTRUCTURA!$B$4:$B$103,RESUMEN!E219)</f>
        <v>0</v>
      </c>
      <c r="I219" s="302">
        <f>COUNTIFS(INFRAESTRUCTURA!$G$4:$G$103,"MALO",INFRAESTRUCTURA!$B$4:$B$103,RESUMEN!C219)</f>
        <v>0</v>
      </c>
      <c r="J219" s="308">
        <f>COUNTIFS(INFRAESTRUCTURA!$G$4:$G$103,"BUENO",INFRAESTRUCTURA!$B$4:$B$103,RESUMEN!G219)</f>
        <v>0</v>
      </c>
      <c r="K219" s="302">
        <f>SUM(F219:J219)</f>
        <v>0</v>
      </c>
      <c r="L219" s="303"/>
      <c r="M219" s="42"/>
      <c r="N219" s="50"/>
    </row>
    <row r="220" spans="1:14" ht="17.100000000000001" customHeight="1" x14ac:dyDescent="0.25">
      <c r="A220" s="42"/>
      <c r="B220" s="51"/>
      <c r="C220" s="330" t="s">
        <v>540</v>
      </c>
      <c r="D220" s="331"/>
      <c r="E220" s="332"/>
      <c r="F220" s="236">
        <f>COUNTIFS(INFRAESTRUCTURA!$G$4:$G$103,"BUENO",INFRAESTRUCTURA!$B$4:$B$103,RESUMEN!C220)</f>
        <v>0</v>
      </c>
      <c r="G220" s="302">
        <f>COUNTIFS(INFRAESTRUCTURA!$G$4:$G$103,"REGULAR",INFRAESTRUCTURA!$B$4:$B$103,RESUMEN!C220)</f>
        <v>0</v>
      </c>
      <c r="H220" s="308">
        <f>COUNTIFS(INFRAESTRUCTURA!$G$4:$G$103,"BUENO",INFRAESTRUCTURA!$B$4:$B$103,RESUMEN!E220)</f>
        <v>0</v>
      </c>
      <c r="I220" s="302">
        <f>COUNTIFS(INFRAESTRUCTURA!$G$4:$G$103,"MALO",INFRAESTRUCTURA!$B$4:$B$103,RESUMEN!C220)</f>
        <v>0</v>
      </c>
      <c r="J220" s="308">
        <f>COUNTIFS(INFRAESTRUCTURA!$G$4:$G$103,"BUENO",INFRAESTRUCTURA!$B$4:$B$103,RESUMEN!G220)</f>
        <v>0</v>
      </c>
      <c r="K220" s="302">
        <f t="shared" ref="K220:K228" si="15">SUM(F220:J220)</f>
        <v>0</v>
      </c>
      <c r="L220" s="303"/>
      <c r="M220" s="42"/>
      <c r="N220" s="50"/>
    </row>
    <row r="221" spans="1:14" ht="17.100000000000001" customHeight="1" x14ac:dyDescent="0.25">
      <c r="A221" s="42"/>
      <c r="B221" s="51"/>
      <c r="C221" s="330" t="s">
        <v>581</v>
      </c>
      <c r="D221" s="331"/>
      <c r="E221" s="332"/>
      <c r="F221" s="236">
        <f>COUNTIFS(INFRAESTRUCTURA!$G$4:$G$103,"BUENO",INFRAESTRUCTURA!$B$4:$B$103,RESUMEN!C221)</f>
        <v>0</v>
      </c>
      <c r="G221" s="302">
        <f>COUNTIFS(INFRAESTRUCTURA!$G$4:$G$103,"REGULAR",INFRAESTRUCTURA!$B$4:$B$103,RESUMEN!C221)</f>
        <v>0</v>
      </c>
      <c r="H221" s="308">
        <f>COUNTIFS(INFRAESTRUCTURA!$G$4:$G$103,"BUENO",INFRAESTRUCTURA!$B$4:$B$103,RESUMEN!E221)</f>
        <v>0</v>
      </c>
      <c r="I221" s="302">
        <f>COUNTIFS(INFRAESTRUCTURA!$G$4:$G$103,"MALO",INFRAESTRUCTURA!$B$4:$B$103,RESUMEN!C221)</f>
        <v>0</v>
      </c>
      <c r="J221" s="308">
        <f>COUNTIFS(INFRAESTRUCTURA!$G$4:$G$103,"BUENO",INFRAESTRUCTURA!$B$4:$B$103,RESUMEN!G221)</f>
        <v>0</v>
      </c>
      <c r="K221" s="302">
        <f t="shared" si="15"/>
        <v>0</v>
      </c>
      <c r="L221" s="303"/>
      <c r="M221" s="42"/>
      <c r="N221" s="50"/>
    </row>
    <row r="222" spans="1:14" ht="17.100000000000001" customHeight="1" x14ac:dyDescent="0.25">
      <c r="A222" s="42"/>
      <c r="B222" s="51"/>
      <c r="C222" s="330" t="s">
        <v>541</v>
      </c>
      <c r="D222" s="331"/>
      <c r="E222" s="332"/>
      <c r="F222" s="236">
        <f>COUNTIFS(INFRAESTRUCTURA!$G$4:$G$103,"BUENO",INFRAESTRUCTURA!$B$4:$B$103,RESUMEN!C222)</f>
        <v>0</v>
      </c>
      <c r="G222" s="302">
        <f>COUNTIFS(INFRAESTRUCTURA!$G$4:$G$103,"REGULAR",INFRAESTRUCTURA!$B$4:$B$103,RESUMEN!C222)</f>
        <v>0</v>
      </c>
      <c r="H222" s="308">
        <f>COUNTIFS(INFRAESTRUCTURA!$G$4:$G$103,"BUENO",INFRAESTRUCTURA!$B$4:$B$103,RESUMEN!E222)</f>
        <v>0</v>
      </c>
      <c r="I222" s="302">
        <f>COUNTIFS(INFRAESTRUCTURA!$G$4:$G$103,"MALO",INFRAESTRUCTURA!$B$4:$B$103,RESUMEN!C222)</f>
        <v>0</v>
      </c>
      <c r="J222" s="308">
        <f>COUNTIFS(INFRAESTRUCTURA!$G$4:$G$103,"BUENO",INFRAESTRUCTURA!$B$4:$B$103,RESUMEN!G222)</f>
        <v>0</v>
      </c>
      <c r="K222" s="302">
        <f t="shared" si="15"/>
        <v>0</v>
      </c>
      <c r="L222" s="303"/>
      <c r="M222" s="42"/>
      <c r="N222" s="50"/>
    </row>
    <row r="223" spans="1:14" ht="17.100000000000001" customHeight="1" x14ac:dyDescent="0.25">
      <c r="A223" s="42"/>
      <c r="B223" s="51"/>
      <c r="C223" s="330" t="s">
        <v>542</v>
      </c>
      <c r="D223" s="331"/>
      <c r="E223" s="332"/>
      <c r="F223" s="236">
        <f>COUNTIFS(INFRAESTRUCTURA!$G$4:$G$103,"BUENO",INFRAESTRUCTURA!$B$4:$B$103,RESUMEN!C223)</f>
        <v>0</v>
      </c>
      <c r="G223" s="302">
        <f>COUNTIFS(INFRAESTRUCTURA!$G$4:$G$103,"REGULAR",INFRAESTRUCTURA!$B$4:$B$103,RESUMEN!C223)</f>
        <v>0</v>
      </c>
      <c r="H223" s="308">
        <f>COUNTIFS(INFRAESTRUCTURA!$G$4:$G$103,"BUENO",INFRAESTRUCTURA!$B$4:$B$103,RESUMEN!E223)</f>
        <v>0</v>
      </c>
      <c r="I223" s="302">
        <f>COUNTIFS(INFRAESTRUCTURA!$G$4:$G$103,"MALO",INFRAESTRUCTURA!$B$4:$B$103,RESUMEN!C223)</f>
        <v>0</v>
      </c>
      <c r="J223" s="308">
        <f>COUNTIFS(INFRAESTRUCTURA!$G$4:$G$103,"BUENO",INFRAESTRUCTURA!$B$4:$B$103,RESUMEN!G223)</f>
        <v>0</v>
      </c>
      <c r="K223" s="302">
        <f t="shared" si="15"/>
        <v>0</v>
      </c>
      <c r="L223" s="303"/>
      <c r="M223" s="42"/>
      <c r="N223" s="50"/>
    </row>
    <row r="224" spans="1:14" ht="17.100000000000001" customHeight="1" x14ac:dyDescent="0.25">
      <c r="A224" s="42"/>
      <c r="B224" s="51"/>
      <c r="C224" s="330" t="s">
        <v>576</v>
      </c>
      <c r="D224" s="331"/>
      <c r="E224" s="332"/>
      <c r="F224" s="243">
        <f>COUNTIFS(INFRAESTRUCTURA!$G$4:$G$103,"BUENO",INFRAESTRUCTURA!$B$4:$B$103,RESUMEN!C224)</f>
        <v>0</v>
      </c>
      <c r="G224" s="302">
        <f>COUNTIFS(INFRAESTRUCTURA!$G$4:$G$103,"REGULAR",INFRAESTRUCTURA!$B$4:$B$103,RESUMEN!C224)</f>
        <v>0</v>
      </c>
      <c r="H224" s="308">
        <f>COUNTIFS(INFRAESTRUCTURA!$G$4:$G$103,"BUENO",INFRAESTRUCTURA!$B$4:$B$103,RESUMEN!E224)</f>
        <v>0</v>
      </c>
      <c r="I224" s="302">
        <f>COUNTIFS(INFRAESTRUCTURA!$G$4:$G$103,"MALO",INFRAESTRUCTURA!$B$4:$B$103,RESUMEN!C224)</f>
        <v>0</v>
      </c>
      <c r="J224" s="308">
        <f>COUNTIFS(INFRAESTRUCTURA!$G$4:$G$103,"BUENO",INFRAESTRUCTURA!$B$4:$B$103,RESUMEN!G224)</f>
        <v>0</v>
      </c>
      <c r="K224" s="302">
        <f t="shared" si="15"/>
        <v>0</v>
      </c>
      <c r="L224" s="303"/>
      <c r="M224" s="42"/>
      <c r="N224" s="50"/>
    </row>
    <row r="225" spans="1:14" ht="17.100000000000001" customHeight="1" x14ac:dyDescent="0.25">
      <c r="A225" s="42"/>
      <c r="B225" s="51"/>
      <c r="C225" s="330" t="s">
        <v>577</v>
      </c>
      <c r="D225" s="331"/>
      <c r="E225" s="332"/>
      <c r="F225" s="243">
        <f>COUNTIFS(INFRAESTRUCTURA!$G$4:$G$103,"BUENO",INFRAESTRUCTURA!$B$4:$B$103,RESUMEN!C225)</f>
        <v>0</v>
      </c>
      <c r="G225" s="302">
        <f>COUNTIFS(INFRAESTRUCTURA!$G$4:$G$103,"REGULAR",INFRAESTRUCTURA!$B$4:$B$103,RESUMEN!C225)</f>
        <v>0</v>
      </c>
      <c r="H225" s="308">
        <f>COUNTIFS(INFRAESTRUCTURA!$G$4:$G$103,"BUENO",INFRAESTRUCTURA!$B$4:$B$103,RESUMEN!E225)</f>
        <v>0</v>
      </c>
      <c r="I225" s="302">
        <f>COUNTIFS(INFRAESTRUCTURA!$G$4:$G$103,"MALO",INFRAESTRUCTURA!$B$4:$B$103,RESUMEN!C225)</f>
        <v>0</v>
      </c>
      <c r="J225" s="308">
        <f>COUNTIFS(INFRAESTRUCTURA!$G$4:$G$103,"BUENO",INFRAESTRUCTURA!$B$4:$B$103,RESUMEN!G225)</f>
        <v>0</v>
      </c>
      <c r="K225" s="302">
        <f t="shared" si="15"/>
        <v>0</v>
      </c>
      <c r="L225" s="303"/>
      <c r="M225" s="42"/>
      <c r="N225" s="50"/>
    </row>
    <row r="226" spans="1:14" ht="17.100000000000001" customHeight="1" x14ac:dyDescent="0.25">
      <c r="A226" s="42"/>
      <c r="B226" s="51"/>
      <c r="C226" s="330" t="s">
        <v>578</v>
      </c>
      <c r="D226" s="331"/>
      <c r="E226" s="332"/>
      <c r="F226" s="243">
        <f>COUNTIFS(INFRAESTRUCTURA!$G$4:$G$103,"BUENO",INFRAESTRUCTURA!$B$4:$B$103,RESUMEN!C226)</f>
        <v>0</v>
      </c>
      <c r="G226" s="302">
        <f>COUNTIFS(INFRAESTRUCTURA!$G$4:$G$103,"REGULAR",INFRAESTRUCTURA!$B$4:$B$103,RESUMEN!C226)</f>
        <v>0</v>
      </c>
      <c r="H226" s="308">
        <f>COUNTIFS(INFRAESTRUCTURA!$G$4:$G$103,"BUENO",INFRAESTRUCTURA!$B$4:$B$103,RESUMEN!E226)</f>
        <v>0</v>
      </c>
      <c r="I226" s="302">
        <f>COUNTIFS(INFRAESTRUCTURA!$G$4:$G$103,"MALO",INFRAESTRUCTURA!$B$4:$B$103,RESUMEN!C226)</f>
        <v>0</v>
      </c>
      <c r="J226" s="308">
        <f>COUNTIFS(INFRAESTRUCTURA!$G$4:$G$103,"BUENO",INFRAESTRUCTURA!$B$4:$B$103,RESUMEN!G226)</f>
        <v>0</v>
      </c>
      <c r="K226" s="302">
        <f t="shared" si="15"/>
        <v>0</v>
      </c>
      <c r="L226" s="303"/>
      <c r="M226" s="42"/>
      <c r="N226" s="50"/>
    </row>
    <row r="227" spans="1:14" ht="17.100000000000001" customHeight="1" x14ac:dyDescent="0.25">
      <c r="A227" s="42"/>
      <c r="B227" s="51"/>
      <c r="C227" s="330" t="s">
        <v>579</v>
      </c>
      <c r="D227" s="331"/>
      <c r="E227" s="332"/>
      <c r="F227" s="243">
        <f>COUNTIFS(INFRAESTRUCTURA!$G$4:$G$103,"BUENO",INFRAESTRUCTURA!$B$4:$B$103,RESUMEN!C227)</f>
        <v>0</v>
      </c>
      <c r="G227" s="302">
        <f>COUNTIFS(INFRAESTRUCTURA!$G$4:$G$103,"REGULAR",INFRAESTRUCTURA!$B$4:$B$103,RESUMEN!C227)</f>
        <v>0</v>
      </c>
      <c r="H227" s="308">
        <f>COUNTIFS(INFRAESTRUCTURA!$G$4:$G$103,"BUENO",INFRAESTRUCTURA!$B$4:$B$103,RESUMEN!E227)</f>
        <v>0</v>
      </c>
      <c r="I227" s="302">
        <f>COUNTIFS(INFRAESTRUCTURA!$G$4:$G$103,"MALO",INFRAESTRUCTURA!$B$4:$B$103,RESUMEN!C227)</f>
        <v>0</v>
      </c>
      <c r="J227" s="308">
        <f>COUNTIFS(INFRAESTRUCTURA!$G$4:$G$103,"BUENO",INFRAESTRUCTURA!$B$4:$B$103,RESUMEN!G227)</f>
        <v>0</v>
      </c>
      <c r="K227" s="302">
        <f t="shared" si="15"/>
        <v>0</v>
      </c>
      <c r="L227" s="303"/>
      <c r="M227" s="42"/>
      <c r="N227" s="50"/>
    </row>
    <row r="228" spans="1:14" ht="17.100000000000001" customHeight="1" x14ac:dyDescent="0.25">
      <c r="A228" s="42"/>
      <c r="B228" s="51"/>
      <c r="C228" s="330" t="s">
        <v>580</v>
      </c>
      <c r="D228" s="331"/>
      <c r="E228" s="332"/>
      <c r="F228" s="243">
        <f>COUNTIFS(INFRAESTRUCTURA!$G$4:$G$103,"BUENO",INFRAESTRUCTURA!$B$4:$B$103,RESUMEN!C228)</f>
        <v>0</v>
      </c>
      <c r="G228" s="302">
        <f>COUNTIFS(INFRAESTRUCTURA!$G$4:$G$103,"REGULAR",INFRAESTRUCTURA!$B$4:$B$103,RESUMEN!C228)</f>
        <v>0</v>
      </c>
      <c r="H228" s="308">
        <f>COUNTIFS(INFRAESTRUCTURA!$G$4:$G$103,"BUENO",INFRAESTRUCTURA!$B$4:$B$103,RESUMEN!E228)</f>
        <v>0</v>
      </c>
      <c r="I228" s="302">
        <f>COUNTIFS(INFRAESTRUCTURA!$G$4:$G$103,"MALO",INFRAESTRUCTURA!$B$4:$B$103,RESUMEN!C228)</f>
        <v>0</v>
      </c>
      <c r="J228" s="308">
        <f>COUNTIFS(INFRAESTRUCTURA!$G$4:$G$103,"BUENO",INFRAESTRUCTURA!$B$4:$B$103,RESUMEN!G228)</f>
        <v>0</v>
      </c>
      <c r="K228" s="302">
        <f t="shared" si="15"/>
        <v>0</v>
      </c>
      <c r="L228" s="303"/>
      <c r="M228" s="42"/>
      <c r="N228" s="50"/>
    </row>
    <row r="229" spans="1:14" ht="24.95" customHeight="1" thickBot="1" x14ac:dyDescent="0.3">
      <c r="A229" s="42"/>
      <c r="B229" s="51"/>
      <c r="C229" s="328" t="s">
        <v>18</v>
      </c>
      <c r="D229" s="329"/>
      <c r="E229" s="329"/>
      <c r="F229" s="261">
        <f>SUM(F219:F228)</f>
        <v>0</v>
      </c>
      <c r="G229" s="298">
        <f>SUM(G219:H228)</f>
        <v>0</v>
      </c>
      <c r="H229" s="299">
        <f t="shared" ref="H229" si="16">SUM(H219:H228)</f>
        <v>0</v>
      </c>
      <c r="I229" s="298">
        <f>SUM(I219:J228)</f>
        <v>0</v>
      </c>
      <c r="J229" s="299"/>
      <c r="K229" s="298">
        <f>SUM(K219:L228)</f>
        <v>0</v>
      </c>
      <c r="L229" s="304"/>
      <c r="M229" s="42"/>
      <c r="N229" s="50"/>
    </row>
    <row r="230" spans="1:14" x14ac:dyDescent="0.25">
      <c r="A230" s="42"/>
      <c r="B230" s="51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50"/>
    </row>
    <row r="231" spans="1:14" x14ac:dyDescent="0.25">
      <c r="A231" s="42"/>
      <c r="B231" s="51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50"/>
    </row>
    <row r="232" spans="1:14" ht="18.75" x14ac:dyDescent="0.3">
      <c r="A232" s="42"/>
      <c r="B232" s="51"/>
      <c r="C232" s="101" t="s">
        <v>629</v>
      </c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70"/>
    </row>
    <row r="233" spans="1:14" s="71" customFormat="1" ht="15.75" thickBot="1" x14ac:dyDescent="0.3">
      <c r="A233" s="42"/>
      <c r="B233" s="51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50"/>
    </row>
    <row r="234" spans="1:14" x14ac:dyDescent="0.25">
      <c r="A234" s="42"/>
      <c r="B234" s="51"/>
      <c r="C234" s="390" t="s">
        <v>611</v>
      </c>
      <c r="D234" s="391"/>
      <c r="E234" s="392"/>
      <c r="F234" s="270" t="s">
        <v>18</v>
      </c>
      <c r="G234" s="42"/>
      <c r="H234" s="42"/>
      <c r="I234" s="42"/>
      <c r="J234" s="42"/>
      <c r="K234" s="42"/>
      <c r="L234" s="42"/>
      <c r="M234" s="42"/>
      <c r="N234" s="50"/>
    </row>
    <row r="235" spans="1:14" ht="17.100000000000001" customHeight="1" x14ac:dyDescent="0.25">
      <c r="A235" s="42"/>
      <c r="B235" s="51"/>
      <c r="C235" s="233" t="s">
        <v>612</v>
      </c>
      <c r="D235" s="234"/>
      <c r="E235" s="235"/>
      <c r="F235" s="258">
        <f>COUNTIF(FILIALES!$B$4:$B$53,"LIGA CANTONAL")</f>
        <v>0</v>
      </c>
      <c r="G235" s="42"/>
      <c r="H235" s="42"/>
      <c r="I235" s="42"/>
      <c r="J235" s="42"/>
      <c r="K235" s="42"/>
      <c r="L235" s="42"/>
      <c r="M235" s="42"/>
      <c r="N235" s="50"/>
    </row>
    <row r="236" spans="1:14" ht="17.100000000000001" customHeight="1" x14ac:dyDescent="0.25">
      <c r="A236" s="42"/>
      <c r="B236" s="51"/>
      <c r="C236" s="233" t="s">
        <v>582</v>
      </c>
      <c r="D236" s="234"/>
      <c r="E236" s="235"/>
      <c r="F236" s="258">
        <f>COUNTIF(FILIALES!$B$4:$B$53,"ASOCIACIÓN")</f>
        <v>0</v>
      </c>
      <c r="G236" s="42"/>
      <c r="H236" s="42"/>
      <c r="I236" s="42"/>
      <c r="J236" s="42"/>
      <c r="K236" s="42"/>
      <c r="L236" s="42"/>
      <c r="M236" s="42"/>
      <c r="N236" s="50"/>
    </row>
    <row r="237" spans="1:14" ht="17.100000000000001" customHeight="1" x14ac:dyDescent="0.25">
      <c r="A237" s="42"/>
      <c r="B237" s="51"/>
      <c r="C237" s="233" t="s">
        <v>618</v>
      </c>
      <c r="D237" s="234"/>
      <c r="E237" s="235"/>
      <c r="F237" s="258">
        <f>COUNTIF(FILIALES!$B$4:$B$53,"CLUB ESPECIALIZADO")</f>
        <v>0</v>
      </c>
      <c r="G237" s="42"/>
      <c r="H237" s="42"/>
      <c r="I237" s="42"/>
      <c r="J237" s="42"/>
      <c r="K237" s="42"/>
      <c r="L237" s="42"/>
      <c r="M237" s="42"/>
      <c r="N237" s="50"/>
    </row>
    <row r="238" spans="1:14" ht="17.100000000000001" customHeight="1" x14ac:dyDescent="0.25">
      <c r="A238" s="42"/>
      <c r="B238" s="51"/>
      <c r="C238" s="233" t="s">
        <v>645</v>
      </c>
      <c r="D238" s="234"/>
      <c r="E238" s="235"/>
      <c r="F238" s="258">
        <f>COUNTIF(FILIALES!$B$4:$B$53,"FEDERACIÓN DEPORTIVA PROVINCIAL")</f>
        <v>0</v>
      </c>
      <c r="G238" s="42"/>
      <c r="H238" s="42"/>
      <c r="I238" s="42"/>
      <c r="J238" s="42"/>
      <c r="K238" s="42"/>
      <c r="L238" s="42"/>
      <c r="M238" s="42"/>
      <c r="N238" s="50"/>
    </row>
    <row r="239" spans="1:14" ht="17.100000000000001" customHeight="1" x14ac:dyDescent="0.25">
      <c r="A239" s="42"/>
      <c r="B239" s="51"/>
      <c r="C239" s="233" t="s">
        <v>651</v>
      </c>
      <c r="D239" s="234"/>
      <c r="E239" s="235"/>
      <c r="F239" s="258">
        <f>COUNTIF(FILIALES!$B$4:$B$53,"FEDERACIÓN DEPORTIVA ESTUDIANTIL")</f>
        <v>0</v>
      </c>
      <c r="G239" s="42"/>
      <c r="H239" s="42"/>
      <c r="I239" s="42"/>
      <c r="J239" s="42"/>
      <c r="K239" s="42"/>
      <c r="L239" s="42"/>
      <c r="M239" s="42"/>
      <c r="N239" s="50"/>
    </row>
    <row r="240" spans="1:14" ht="17.100000000000001" customHeight="1" x14ac:dyDescent="0.25">
      <c r="A240" s="42"/>
      <c r="B240" s="51"/>
      <c r="C240" s="233" t="s">
        <v>650</v>
      </c>
      <c r="D240" s="234"/>
      <c r="E240" s="235"/>
      <c r="F240" s="258">
        <f>COUNTIF(FILIALES!$B$4:$B$53,"UNIVERSIDAD")</f>
        <v>0</v>
      </c>
      <c r="G240" s="42"/>
      <c r="H240" s="42"/>
      <c r="I240" s="42"/>
      <c r="J240" s="42"/>
      <c r="K240" s="42"/>
      <c r="L240" s="42"/>
      <c r="M240" s="42"/>
      <c r="N240" s="50"/>
    </row>
    <row r="241" spans="1:14" ht="24.95" customHeight="1" thickBot="1" x14ac:dyDescent="0.3">
      <c r="A241" s="42"/>
      <c r="B241" s="51"/>
      <c r="C241" s="328" t="s">
        <v>18</v>
      </c>
      <c r="D241" s="329"/>
      <c r="E241" s="329"/>
      <c r="F241" s="259">
        <f>SUM(F235:F240)</f>
        <v>0</v>
      </c>
      <c r="G241" s="42"/>
      <c r="H241" s="42"/>
      <c r="I241" s="42"/>
      <c r="J241" s="42"/>
      <c r="K241" s="42"/>
      <c r="L241" s="42"/>
      <c r="M241" s="42"/>
      <c r="N241" s="50"/>
    </row>
    <row r="242" spans="1:14" x14ac:dyDescent="0.25">
      <c r="A242" s="42"/>
      <c r="B242" s="51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50"/>
    </row>
    <row r="243" spans="1:14" x14ac:dyDescent="0.25">
      <c r="A243" s="42"/>
      <c r="B243" s="51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50"/>
    </row>
    <row r="244" spans="1:14" x14ac:dyDescent="0.25">
      <c r="A244" s="42"/>
      <c r="B244" s="51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50"/>
    </row>
    <row r="245" spans="1:14" x14ac:dyDescent="0.25">
      <c r="A245" s="42"/>
      <c r="B245" s="51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50"/>
    </row>
    <row r="246" spans="1:14" x14ac:dyDescent="0.25">
      <c r="A246" s="42"/>
      <c r="B246" s="51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50"/>
    </row>
    <row r="247" spans="1:14" x14ac:dyDescent="0.25">
      <c r="A247" s="42"/>
      <c r="B247" s="51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50"/>
    </row>
    <row r="248" spans="1:14" x14ac:dyDescent="0.25">
      <c r="A248" s="42"/>
      <c r="B248" s="51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50"/>
    </row>
    <row r="249" spans="1:14" x14ac:dyDescent="0.25">
      <c r="A249" s="42"/>
      <c r="B249" s="51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50"/>
    </row>
    <row r="250" spans="1:14" x14ac:dyDescent="0.25">
      <c r="A250" s="42"/>
      <c r="B250" s="51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50"/>
    </row>
    <row r="251" spans="1:14" x14ac:dyDescent="0.25">
      <c r="A251" s="42"/>
      <c r="B251" s="51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50"/>
    </row>
    <row r="252" spans="1:14" x14ac:dyDescent="0.25">
      <c r="A252" s="42"/>
      <c r="B252" s="51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50"/>
    </row>
    <row r="253" spans="1:14" x14ac:dyDescent="0.25">
      <c r="A253" s="42"/>
      <c r="B253" s="51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50"/>
    </row>
    <row r="254" spans="1:14" x14ac:dyDescent="0.25">
      <c r="A254" s="42"/>
      <c r="B254" s="51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50"/>
    </row>
    <row r="255" spans="1:14" x14ac:dyDescent="0.25">
      <c r="A255" s="42"/>
      <c r="B255" s="51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50"/>
    </row>
    <row r="256" spans="1:14" x14ac:dyDescent="0.25">
      <c r="A256" s="42"/>
      <c r="B256" s="51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50"/>
    </row>
    <row r="257" spans="1:14" x14ac:dyDescent="0.25">
      <c r="A257" s="42"/>
      <c r="B257" s="51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50"/>
    </row>
    <row r="258" spans="1:14" x14ac:dyDescent="0.25">
      <c r="A258" s="42"/>
      <c r="B258" s="51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50"/>
    </row>
    <row r="259" spans="1:14" x14ac:dyDescent="0.25">
      <c r="A259" s="42"/>
      <c r="B259" s="51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50"/>
    </row>
    <row r="260" spans="1:14" x14ac:dyDescent="0.25">
      <c r="A260" s="42"/>
      <c r="B260" s="51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50"/>
    </row>
    <row r="261" spans="1:14" x14ac:dyDescent="0.25">
      <c r="A261" s="42"/>
      <c r="B261" s="51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50"/>
    </row>
    <row r="262" spans="1:14" x14ac:dyDescent="0.25">
      <c r="A262" s="42"/>
      <c r="B262" s="51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50"/>
    </row>
    <row r="263" spans="1:14" x14ac:dyDescent="0.25">
      <c r="A263" s="42"/>
      <c r="B263" s="51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50"/>
    </row>
    <row r="264" spans="1:14" x14ac:dyDescent="0.25">
      <c r="A264" s="42"/>
      <c r="B264" s="51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50"/>
    </row>
    <row r="265" spans="1:14" x14ac:dyDescent="0.25">
      <c r="A265" s="42"/>
      <c r="B265" s="51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50"/>
    </row>
    <row r="266" spans="1:14" x14ac:dyDescent="0.25">
      <c r="A266" s="42"/>
      <c r="B266" s="51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50"/>
    </row>
    <row r="267" spans="1:14" x14ac:dyDescent="0.25">
      <c r="A267" s="42"/>
      <c r="B267" s="51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50"/>
    </row>
    <row r="268" spans="1:14" x14ac:dyDescent="0.25">
      <c r="A268" s="42"/>
      <c r="B268" s="51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50"/>
    </row>
    <row r="269" spans="1:14" x14ac:dyDescent="0.25">
      <c r="A269" s="42"/>
      <c r="B269" s="51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50"/>
    </row>
    <row r="270" spans="1:14" x14ac:dyDescent="0.25">
      <c r="A270" s="42"/>
      <c r="B270" s="51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50"/>
    </row>
    <row r="271" spans="1:14" x14ac:dyDescent="0.25">
      <c r="A271" s="42"/>
      <c r="B271" s="51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50"/>
    </row>
    <row r="272" spans="1:14" x14ac:dyDescent="0.25">
      <c r="A272" s="42"/>
      <c r="B272" s="51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50"/>
    </row>
    <row r="273" spans="1:14" x14ac:dyDescent="0.25">
      <c r="A273" s="42"/>
      <c r="B273" s="51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50"/>
    </row>
    <row r="274" spans="1:14" x14ac:dyDescent="0.25">
      <c r="A274" s="42"/>
      <c r="B274" s="51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50"/>
    </row>
    <row r="275" spans="1:14" x14ac:dyDescent="0.25">
      <c r="A275" s="42"/>
      <c r="B275" s="51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50"/>
    </row>
    <row r="276" spans="1:14" x14ac:dyDescent="0.25">
      <c r="A276" s="42"/>
      <c r="B276" s="51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50"/>
    </row>
    <row r="277" spans="1:14" s="43" customFormat="1" ht="15.75" thickBot="1" x14ac:dyDescent="0.3">
      <c r="B277" s="57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9"/>
    </row>
  </sheetData>
  <sheetProtection password="87FA" sheet="1" objects="1" scenarios="1" selectLockedCells="1"/>
  <mergeCells count="490">
    <mergeCell ref="K219:L219"/>
    <mergeCell ref="I218:J218"/>
    <mergeCell ref="C217:E218"/>
    <mergeCell ref="F217:J217"/>
    <mergeCell ref="K217:L218"/>
    <mergeCell ref="I212:J212"/>
    <mergeCell ref="K212:L212"/>
    <mergeCell ref="C173:D173"/>
    <mergeCell ref="C174:D174"/>
    <mergeCell ref="C175:D175"/>
    <mergeCell ref="C176:D176"/>
    <mergeCell ref="C177:D177"/>
    <mergeCell ref="C178:D178"/>
    <mergeCell ref="C179:D179"/>
    <mergeCell ref="K197:L197"/>
    <mergeCell ref="G198:H198"/>
    <mergeCell ref="K198:L198"/>
    <mergeCell ref="G199:H199"/>
    <mergeCell ref="K199:L199"/>
    <mergeCell ref="G200:H200"/>
    <mergeCell ref="K200:L200"/>
    <mergeCell ref="I197:J197"/>
    <mergeCell ref="I198:J198"/>
    <mergeCell ref="I199:J199"/>
    <mergeCell ref="I200:J200"/>
    <mergeCell ref="C241:E241"/>
    <mergeCell ref="C168:E168"/>
    <mergeCell ref="G168:H168"/>
    <mergeCell ref="I168:J168"/>
    <mergeCell ref="C234:E234"/>
    <mergeCell ref="G191:H191"/>
    <mergeCell ref="G189:H189"/>
    <mergeCell ref="G190:H190"/>
    <mergeCell ref="G197:H197"/>
    <mergeCell ref="I189:J189"/>
    <mergeCell ref="I190:J190"/>
    <mergeCell ref="I191:J191"/>
    <mergeCell ref="I192:J192"/>
    <mergeCell ref="I188:J188"/>
    <mergeCell ref="C224:E224"/>
    <mergeCell ref="C225:E225"/>
    <mergeCell ref="C226:E226"/>
    <mergeCell ref="C227:E227"/>
    <mergeCell ref="C219:E219"/>
    <mergeCell ref="G218:H218"/>
    <mergeCell ref="C221:E221"/>
    <mergeCell ref="C207:C208"/>
    <mergeCell ref="D207:E207"/>
    <mergeCell ref="C166:C167"/>
    <mergeCell ref="D166:E166"/>
    <mergeCell ref="G166:H166"/>
    <mergeCell ref="I166:J166"/>
    <mergeCell ref="D167:E167"/>
    <mergeCell ref="G167:H167"/>
    <mergeCell ref="I167:J167"/>
    <mergeCell ref="C161:C165"/>
    <mergeCell ref="D161:E161"/>
    <mergeCell ref="G161:H161"/>
    <mergeCell ref="I161:J161"/>
    <mergeCell ref="D162:E162"/>
    <mergeCell ref="G162:H162"/>
    <mergeCell ref="I162:J162"/>
    <mergeCell ref="D163:E163"/>
    <mergeCell ref="G163:H163"/>
    <mergeCell ref="I163:J163"/>
    <mergeCell ref="D164:E164"/>
    <mergeCell ref="G164:H164"/>
    <mergeCell ref="I164:J164"/>
    <mergeCell ref="D165:E165"/>
    <mergeCell ref="G165:H165"/>
    <mergeCell ref="I165:J165"/>
    <mergeCell ref="G155:H155"/>
    <mergeCell ref="I155:J155"/>
    <mergeCell ref="D156:E156"/>
    <mergeCell ref="G156:H156"/>
    <mergeCell ref="I156:J156"/>
    <mergeCell ref="D157:E157"/>
    <mergeCell ref="G157:H157"/>
    <mergeCell ref="I157:J157"/>
    <mergeCell ref="C155:C160"/>
    <mergeCell ref="D155:E155"/>
    <mergeCell ref="D158:E158"/>
    <mergeCell ref="G158:H158"/>
    <mergeCell ref="I158:J158"/>
    <mergeCell ref="D159:E159"/>
    <mergeCell ref="G159:H159"/>
    <mergeCell ref="I159:J159"/>
    <mergeCell ref="D160:E160"/>
    <mergeCell ref="G160:H160"/>
    <mergeCell ref="I160:J160"/>
    <mergeCell ref="C111:C116"/>
    <mergeCell ref="D111:E111"/>
    <mergeCell ref="G123:H123"/>
    <mergeCell ref="I123:J123"/>
    <mergeCell ref="K123:L123"/>
    <mergeCell ref="C124:E124"/>
    <mergeCell ref="G124:H124"/>
    <mergeCell ref="I124:J124"/>
    <mergeCell ref="K124:L124"/>
    <mergeCell ref="C122:C123"/>
    <mergeCell ref="D122:E122"/>
    <mergeCell ref="G122:H122"/>
    <mergeCell ref="I122:J122"/>
    <mergeCell ref="K122:L122"/>
    <mergeCell ref="D123:E123"/>
    <mergeCell ref="G119:H119"/>
    <mergeCell ref="I119:J119"/>
    <mergeCell ref="K119:L119"/>
    <mergeCell ref="D120:E120"/>
    <mergeCell ref="G120:H120"/>
    <mergeCell ref="I120:J120"/>
    <mergeCell ref="K120:L120"/>
    <mergeCell ref="C117:C121"/>
    <mergeCell ref="D117:E117"/>
    <mergeCell ref="G117:H117"/>
    <mergeCell ref="I117:J117"/>
    <mergeCell ref="K117:L117"/>
    <mergeCell ref="D118:E118"/>
    <mergeCell ref="G118:H118"/>
    <mergeCell ref="I118:J118"/>
    <mergeCell ref="K118:L118"/>
    <mergeCell ref="D119:E119"/>
    <mergeCell ref="D121:E121"/>
    <mergeCell ref="G121:H121"/>
    <mergeCell ref="I121:J121"/>
    <mergeCell ref="K121:L121"/>
    <mergeCell ref="G111:H111"/>
    <mergeCell ref="I111:J111"/>
    <mergeCell ref="K111:L111"/>
    <mergeCell ref="D112:E112"/>
    <mergeCell ref="G112:H112"/>
    <mergeCell ref="I112:J112"/>
    <mergeCell ref="K112:L112"/>
    <mergeCell ref="D113:E113"/>
    <mergeCell ref="D115:E115"/>
    <mergeCell ref="G115:H115"/>
    <mergeCell ref="I115:J115"/>
    <mergeCell ref="K115:L115"/>
    <mergeCell ref="K114:L114"/>
    <mergeCell ref="D116:E116"/>
    <mergeCell ref="G116:H116"/>
    <mergeCell ref="I116:J116"/>
    <mergeCell ref="K116:L116"/>
    <mergeCell ref="G113:H113"/>
    <mergeCell ref="I113:J113"/>
    <mergeCell ref="K113:L113"/>
    <mergeCell ref="D114:E114"/>
    <mergeCell ref="G114:H114"/>
    <mergeCell ref="I114:J114"/>
    <mergeCell ref="G109:H109"/>
    <mergeCell ref="I109:J109"/>
    <mergeCell ref="K109:L109"/>
    <mergeCell ref="D110:E110"/>
    <mergeCell ref="G110:H110"/>
    <mergeCell ref="I110:J110"/>
    <mergeCell ref="K110:L110"/>
    <mergeCell ref="C107:C110"/>
    <mergeCell ref="D107:E107"/>
    <mergeCell ref="G107:H107"/>
    <mergeCell ref="I107:J107"/>
    <mergeCell ref="K107:L107"/>
    <mergeCell ref="D108:E108"/>
    <mergeCell ref="G108:H108"/>
    <mergeCell ref="I108:J108"/>
    <mergeCell ref="K108:L108"/>
    <mergeCell ref="D109:E109"/>
    <mergeCell ref="C101:D101"/>
    <mergeCell ref="G101:H101"/>
    <mergeCell ref="I101:J101"/>
    <mergeCell ref="K101:L101"/>
    <mergeCell ref="G106:H106"/>
    <mergeCell ref="I106:J106"/>
    <mergeCell ref="K106:L106"/>
    <mergeCell ref="C99:C100"/>
    <mergeCell ref="G99:H99"/>
    <mergeCell ref="I99:J99"/>
    <mergeCell ref="K99:L99"/>
    <mergeCell ref="G100:H100"/>
    <mergeCell ref="I100:J100"/>
    <mergeCell ref="K100:L100"/>
    <mergeCell ref="K97:L97"/>
    <mergeCell ref="G98:H98"/>
    <mergeCell ref="I98:J98"/>
    <mergeCell ref="K98:L98"/>
    <mergeCell ref="C94:C98"/>
    <mergeCell ref="G94:H94"/>
    <mergeCell ref="I94:J94"/>
    <mergeCell ref="K94:L94"/>
    <mergeCell ref="G95:H95"/>
    <mergeCell ref="I95:J95"/>
    <mergeCell ref="K95:L95"/>
    <mergeCell ref="G96:H96"/>
    <mergeCell ref="I96:J96"/>
    <mergeCell ref="K96:L96"/>
    <mergeCell ref="G97:H97"/>
    <mergeCell ref="I97:J97"/>
    <mergeCell ref="C78:E78"/>
    <mergeCell ref="G78:H78"/>
    <mergeCell ref="I78:J78"/>
    <mergeCell ref="G87:H87"/>
    <mergeCell ref="I87:J87"/>
    <mergeCell ref="K87:L87"/>
    <mergeCell ref="G88:H88"/>
    <mergeCell ref="I88:J88"/>
    <mergeCell ref="K88:L88"/>
    <mergeCell ref="C84:C89"/>
    <mergeCell ref="G84:H84"/>
    <mergeCell ref="I84:J84"/>
    <mergeCell ref="K84:L84"/>
    <mergeCell ref="G85:H85"/>
    <mergeCell ref="I85:J85"/>
    <mergeCell ref="K85:L85"/>
    <mergeCell ref="G86:H86"/>
    <mergeCell ref="I86:J86"/>
    <mergeCell ref="K86:L86"/>
    <mergeCell ref="G89:H89"/>
    <mergeCell ref="I89:J89"/>
    <mergeCell ref="K89:L89"/>
    <mergeCell ref="C82:C83"/>
    <mergeCell ref="D82:D83"/>
    <mergeCell ref="C76:E76"/>
    <mergeCell ref="G76:H76"/>
    <mergeCell ref="I76:J76"/>
    <mergeCell ref="C77:E77"/>
    <mergeCell ref="G77:H77"/>
    <mergeCell ref="I77:J77"/>
    <mergeCell ref="C74:E74"/>
    <mergeCell ref="G74:H74"/>
    <mergeCell ref="I74:J74"/>
    <mergeCell ref="C75:E75"/>
    <mergeCell ref="G75:H75"/>
    <mergeCell ref="I75:J75"/>
    <mergeCell ref="C73:E73"/>
    <mergeCell ref="G73:H73"/>
    <mergeCell ref="I73:J73"/>
    <mergeCell ref="C71:E71"/>
    <mergeCell ref="G71:H71"/>
    <mergeCell ref="I71:J71"/>
    <mergeCell ref="C72:E72"/>
    <mergeCell ref="G72:H72"/>
    <mergeCell ref="I72:J72"/>
    <mergeCell ref="G60:H60"/>
    <mergeCell ref="I60:J60"/>
    <mergeCell ref="K60:L60"/>
    <mergeCell ref="G58:H58"/>
    <mergeCell ref="I58:J58"/>
    <mergeCell ref="K58:L58"/>
    <mergeCell ref="G59:H59"/>
    <mergeCell ref="I59:J59"/>
    <mergeCell ref="K59:L59"/>
    <mergeCell ref="G56:H56"/>
    <mergeCell ref="I56:J56"/>
    <mergeCell ref="K56:L56"/>
    <mergeCell ref="G57:H57"/>
    <mergeCell ref="I57:J57"/>
    <mergeCell ref="K57:L57"/>
    <mergeCell ref="G55:H55"/>
    <mergeCell ref="I55:J55"/>
    <mergeCell ref="K55:L55"/>
    <mergeCell ref="G54:H54"/>
    <mergeCell ref="I54:J54"/>
    <mergeCell ref="K54:L54"/>
    <mergeCell ref="F34:L34"/>
    <mergeCell ref="F39:L39"/>
    <mergeCell ref="F40:L40"/>
    <mergeCell ref="F41:L41"/>
    <mergeCell ref="G47:L47"/>
    <mergeCell ref="E51:F51"/>
    <mergeCell ref="C3:M3"/>
    <mergeCell ref="C4:M4"/>
    <mergeCell ref="C5:M5"/>
    <mergeCell ref="C6:M6"/>
    <mergeCell ref="C8:M8"/>
    <mergeCell ref="D13:E13"/>
    <mergeCell ref="G63:H63"/>
    <mergeCell ref="I63:J63"/>
    <mergeCell ref="K63:L63"/>
    <mergeCell ref="F25:L25"/>
    <mergeCell ref="F26:L26"/>
    <mergeCell ref="G27:L27"/>
    <mergeCell ref="F31:L31"/>
    <mergeCell ref="F32:L32"/>
    <mergeCell ref="F33:L33"/>
    <mergeCell ref="D15:E15"/>
    <mergeCell ref="F20:L20"/>
    <mergeCell ref="F21:L21"/>
    <mergeCell ref="F22:L22"/>
    <mergeCell ref="F23:L23"/>
    <mergeCell ref="F24:L24"/>
    <mergeCell ref="G53:H53"/>
    <mergeCell ref="I53:J53"/>
    <mergeCell ref="K53:L53"/>
    <mergeCell ref="G65:H65"/>
    <mergeCell ref="I65:J65"/>
    <mergeCell ref="K65:L65"/>
    <mergeCell ref="G66:H66"/>
    <mergeCell ref="I66:J66"/>
    <mergeCell ref="K66:L66"/>
    <mergeCell ref="G64:H64"/>
    <mergeCell ref="I64:J64"/>
    <mergeCell ref="K64:L64"/>
    <mergeCell ref="E82:L82"/>
    <mergeCell ref="G83:H83"/>
    <mergeCell ref="I83:J83"/>
    <mergeCell ref="K83:L83"/>
    <mergeCell ref="C90:C93"/>
    <mergeCell ref="G90:H90"/>
    <mergeCell ref="I90:J90"/>
    <mergeCell ref="K90:L90"/>
    <mergeCell ref="G91:H91"/>
    <mergeCell ref="I91:J91"/>
    <mergeCell ref="K91:L91"/>
    <mergeCell ref="G92:H92"/>
    <mergeCell ref="I92:J92"/>
    <mergeCell ref="K92:L92"/>
    <mergeCell ref="G93:H93"/>
    <mergeCell ref="I93:J93"/>
    <mergeCell ref="K93:L93"/>
    <mergeCell ref="C229:E229"/>
    <mergeCell ref="G229:H229"/>
    <mergeCell ref="K229:L229"/>
    <mergeCell ref="C220:E220"/>
    <mergeCell ref="C222:E222"/>
    <mergeCell ref="C223:E223"/>
    <mergeCell ref="I229:J229"/>
    <mergeCell ref="K220:L220"/>
    <mergeCell ref="K221:L221"/>
    <mergeCell ref="K222:L222"/>
    <mergeCell ref="K223:L223"/>
    <mergeCell ref="C228:E228"/>
    <mergeCell ref="G226:H226"/>
    <mergeCell ref="G227:H227"/>
    <mergeCell ref="G228:H228"/>
    <mergeCell ref="I228:J228"/>
    <mergeCell ref="K224:L224"/>
    <mergeCell ref="K225:L225"/>
    <mergeCell ref="K226:L226"/>
    <mergeCell ref="K227:L227"/>
    <mergeCell ref="K228:L228"/>
    <mergeCell ref="G129:H129"/>
    <mergeCell ref="I129:J129"/>
    <mergeCell ref="C130:C133"/>
    <mergeCell ref="D130:E130"/>
    <mergeCell ref="G130:H130"/>
    <mergeCell ref="I130:J130"/>
    <mergeCell ref="D131:E131"/>
    <mergeCell ref="G131:H131"/>
    <mergeCell ref="I131:J131"/>
    <mergeCell ref="D132:E132"/>
    <mergeCell ref="G132:H132"/>
    <mergeCell ref="I132:J132"/>
    <mergeCell ref="D133:E133"/>
    <mergeCell ref="G133:H133"/>
    <mergeCell ref="I133:J133"/>
    <mergeCell ref="D129:E129"/>
    <mergeCell ref="C134:C139"/>
    <mergeCell ref="D134:E134"/>
    <mergeCell ref="G134:H134"/>
    <mergeCell ref="I134:J134"/>
    <mergeCell ref="D135:E135"/>
    <mergeCell ref="G135:H135"/>
    <mergeCell ref="I135:J135"/>
    <mergeCell ref="D136:E136"/>
    <mergeCell ref="G136:H136"/>
    <mergeCell ref="I136:J136"/>
    <mergeCell ref="D137:E137"/>
    <mergeCell ref="G137:H137"/>
    <mergeCell ref="I137:J137"/>
    <mergeCell ref="D138:E138"/>
    <mergeCell ref="G138:H138"/>
    <mergeCell ref="I138:J138"/>
    <mergeCell ref="D139:E139"/>
    <mergeCell ref="G139:H139"/>
    <mergeCell ref="I139:J139"/>
    <mergeCell ref="C140:C144"/>
    <mergeCell ref="D140:E140"/>
    <mergeCell ref="G140:H140"/>
    <mergeCell ref="I140:J140"/>
    <mergeCell ref="D141:E141"/>
    <mergeCell ref="G141:H141"/>
    <mergeCell ref="I141:J141"/>
    <mergeCell ref="D142:E142"/>
    <mergeCell ref="G142:H142"/>
    <mergeCell ref="I142:J142"/>
    <mergeCell ref="D143:E143"/>
    <mergeCell ref="G143:H143"/>
    <mergeCell ref="I143:J143"/>
    <mergeCell ref="D144:E144"/>
    <mergeCell ref="G144:H144"/>
    <mergeCell ref="I144:J144"/>
    <mergeCell ref="C151:C154"/>
    <mergeCell ref="D151:E151"/>
    <mergeCell ref="G151:H151"/>
    <mergeCell ref="I151:J151"/>
    <mergeCell ref="D152:E152"/>
    <mergeCell ref="G152:H152"/>
    <mergeCell ref="I152:J152"/>
    <mergeCell ref="D153:E153"/>
    <mergeCell ref="C145:C146"/>
    <mergeCell ref="D145:E145"/>
    <mergeCell ref="G145:H145"/>
    <mergeCell ref="I145:J145"/>
    <mergeCell ref="D146:E146"/>
    <mergeCell ref="G146:H146"/>
    <mergeCell ref="I146:J146"/>
    <mergeCell ref="G153:H153"/>
    <mergeCell ref="I153:J153"/>
    <mergeCell ref="D154:E154"/>
    <mergeCell ref="G154:H154"/>
    <mergeCell ref="I154:J154"/>
    <mergeCell ref="C196:C197"/>
    <mergeCell ref="D196:E196"/>
    <mergeCell ref="F196:H196"/>
    <mergeCell ref="I196:L196"/>
    <mergeCell ref="G201:H201"/>
    <mergeCell ref="I201:J201"/>
    <mergeCell ref="K201:L201"/>
    <mergeCell ref="C147:E147"/>
    <mergeCell ref="G147:H147"/>
    <mergeCell ref="I147:J147"/>
    <mergeCell ref="D187:E187"/>
    <mergeCell ref="C187:C188"/>
    <mergeCell ref="G188:H188"/>
    <mergeCell ref="F187:H187"/>
    <mergeCell ref="G192:H192"/>
    <mergeCell ref="I187:L187"/>
    <mergeCell ref="K188:L188"/>
    <mergeCell ref="K189:L189"/>
    <mergeCell ref="K190:L190"/>
    <mergeCell ref="K191:L191"/>
    <mergeCell ref="K192:L192"/>
    <mergeCell ref="G150:H150"/>
    <mergeCell ref="I150:J150"/>
    <mergeCell ref="C180:D180"/>
    <mergeCell ref="K202:L202"/>
    <mergeCell ref="G209:H209"/>
    <mergeCell ref="I209:J209"/>
    <mergeCell ref="K209:L209"/>
    <mergeCell ref="G210:H210"/>
    <mergeCell ref="I210:J210"/>
    <mergeCell ref="K210:L210"/>
    <mergeCell ref="G211:H211"/>
    <mergeCell ref="I211:J211"/>
    <mergeCell ref="K211:L211"/>
    <mergeCell ref="I207:L207"/>
    <mergeCell ref="G208:H208"/>
    <mergeCell ref="I208:J208"/>
    <mergeCell ref="K208:L208"/>
    <mergeCell ref="F207:H207"/>
    <mergeCell ref="G212:H212"/>
    <mergeCell ref="G219:H219"/>
    <mergeCell ref="G220:H220"/>
    <mergeCell ref="G221:H221"/>
    <mergeCell ref="G222:H222"/>
    <mergeCell ref="G223:H223"/>
    <mergeCell ref="G224:H224"/>
    <mergeCell ref="G225:H225"/>
    <mergeCell ref="G180:H180"/>
    <mergeCell ref="I219:J219"/>
    <mergeCell ref="I220:J220"/>
    <mergeCell ref="I221:J221"/>
    <mergeCell ref="I222:J222"/>
    <mergeCell ref="I223:J223"/>
    <mergeCell ref="I224:J224"/>
    <mergeCell ref="I225:J225"/>
    <mergeCell ref="I226:J226"/>
    <mergeCell ref="I227:J227"/>
    <mergeCell ref="G173:H173"/>
    <mergeCell ref="G174:H174"/>
    <mergeCell ref="G175:H175"/>
    <mergeCell ref="G176:H176"/>
    <mergeCell ref="G177:H177"/>
    <mergeCell ref="G178:H178"/>
    <mergeCell ref="G179:H179"/>
    <mergeCell ref="I173:J173"/>
    <mergeCell ref="I174:J174"/>
    <mergeCell ref="I175:J175"/>
    <mergeCell ref="I176:J176"/>
    <mergeCell ref="I177:J177"/>
    <mergeCell ref="I178:J178"/>
    <mergeCell ref="I179:J179"/>
    <mergeCell ref="I180:J180"/>
    <mergeCell ref="K173:L173"/>
    <mergeCell ref="K174:L174"/>
    <mergeCell ref="K175:L175"/>
    <mergeCell ref="K176:L176"/>
    <mergeCell ref="K177:L177"/>
    <mergeCell ref="K178:L178"/>
    <mergeCell ref="K179:L179"/>
    <mergeCell ref="K180:L180"/>
  </mergeCells>
  <dataValidations count="3">
    <dataValidation type="list" allowBlank="1" showInputMessage="1" showErrorMessage="1" sqref="H14">
      <formula1>semestre</formula1>
    </dataValidation>
    <dataValidation type="list" allowBlank="1" showInputMessage="1" showErrorMessage="1" sqref="D13">
      <formula1>TIPO_OD</formula1>
    </dataValidation>
    <dataValidation type="list" allowBlank="1" showInputMessage="1" showErrorMessage="1" sqref="D15:E15">
      <formula1>semestre</formula1>
    </dataValidation>
  </dataValidations>
  <pageMargins left="0.25" right="0.25" top="0.75" bottom="0.75" header="0.3" footer="0.3"/>
  <pageSetup paperSize="9" scale="55" orientation="portrait" r:id="rId1"/>
  <rowBreaks count="4" manualBreakCount="4">
    <brk id="61" max="13" man="1"/>
    <brk id="102" max="13" man="1"/>
    <brk id="148" max="13" man="1"/>
    <brk id="203" max="1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LISTAS!$K$3:$K$4</xm:f>
          </x14:formula1>
          <xm:sqref>G47:L47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07"/>
  <sheetViews>
    <sheetView showGridLines="0" zoomScaleNormal="100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5.140625" defaultRowHeight="15" customHeight="1" x14ac:dyDescent="0.2"/>
  <cols>
    <col min="1" max="1" width="5.7109375" style="130" customWidth="1"/>
    <col min="2" max="2" width="9.85546875" style="130" bestFit="1" customWidth="1"/>
    <col min="3" max="3" width="15.7109375" style="131" customWidth="1"/>
    <col min="4" max="4" width="15.7109375" style="130" customWidth="1"/>
    <col min="5" max="5" width="35.140625" style="131" customWidth="1"/>
    <col min="6" max="6" width="24.7109375" style="131" customWidth="1"/>
    <col min="7" max="7" width="12.42578125" style="132" customWidth="1"/>
    <col min="8" max="9" width="12.7109375" style="132" customWidth="1"/>
    <col min="10" max="10" width="8.28515625" style="132" bestFit="1" customWidth="1"/>
    <col min="11" max="11" width="9.5703125" style="130" customWidth="1"/>
    <col min="12" max="12" width="15.7109375" style="132" customWidth="1"/>
    <col min="13" max="13" width="9.7109375" style="132" customWidth="1"/>
    <col min="14" max="14" width="8.7109375" style="132" customWidth="1"/>
    <col min="15" max="15" width="13.7109375" style="132" customWidth="1"/>
    <col min="16" max="16" width="12.7109375" style="132" customWidth="1"/>
    <col min="17" max="17" width="12.7109375" style="133" customWidth="1"/>
    <col min="18" max="18" width="14.140625" style="133" bestFit="1" customWidth="1"/>
    <col min="19" max="19" width="13.140625" style="132" customWidth="1"/>
    <col min="20" max="20" width="14.140625" style="132" customWidth="1"/>
    <col min="21" max="22" width="14.140625" style="133" customWidth="1"/>
    <col min="23" max="23" width="9.7109375" style="132" customWidth="1"/>
    <col min="24" max="24" width="8.7109375" style="132" customWidth="1"/>
    <col min="25" max="25" width="13.7109375" style="132" customWidth="1"/>
    <col min="26" max="26" width="12.7109375" style="132" customWidth="1"/>
    <col min="27" max="27" width="13.7109375" style="132" customWidth="1"/>
    <col min="28" max="30" width="8.7109375" style="131" customWidth="1"/>
    <col min="31" max="31" width="10" style="131" customWidth="1"/>
    <col min="32" max="32" width="10" style="131" bestFit="1" customWidth="1"/>
    <col min="33" max="33" width="12.140625" style="131" customWidth="1"/>
    <col min="34" max="34" width="20.7109375" style="131" customWidth="1"/>
    <col min="35" max="36" width="15.7109375" style="131" customWidth="1"/>
    <col min="37" max="38" width="51.7109375" style="131" customWidth="1"/>
    <col min="39" max="42" width="10" style="115" customWidth="1"/>
    <col min="43" max="16384" width="15.140625" style="115"/>
  </cols>
  <sheetData>
    <row r="1" spans="1:38" s="114" customFormat="1" ht="37.5" customHeight="1" x14ac:dyDescent="0.35">
      <c r="A1" s="410" t="s">
        <v>624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0"/>
      <c r="AG1" s="410"/>
      <c r="AH1" s="410"/>
      <c r="AI1" s="410"/>
      <c r="AJ1" s="410"/>
      <c r="AK1" s="410"/>
      <c r="AL1" s="410"/>
    </row>
    <row r="2" spans="1:38" s="114" customFormat="1" ht="23.25" x14ac:dyDescent="0.35">
      <c r="A2" s="409" t="s">
        <v>471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  <c r="AB2" s="409"/>
      <c r="AC2" s="409"/>
      <c r="AD2" s="409"/>
      <c r="AE2" s="409"/>
      <c r="AF2" s="409"/>
      <c r="AG2" s="409"/>
      <c r="AH2" s="409"/>
      <c r="AI2" s="409"/>
      <c r="AJ2" s="409"/>
      <c r="AK2" s="409"/>
      <c r="AL2" s="409"/>
    </row>
    <row r="3" spans="1:38" s="114" customFormat="1" ht="23.25" x14ac:dyDescent="0.35">
      <c r="A3" s="215"/>
      <c r="B3" s="401" t="s">
        <v>474</v>
      </c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2" t="s">
        <v>644</v>
      </c>
      <c r="U3" s="403"/>
      <c r="V3" s="404"/>
      <c r="W3" s="411" t="s">
        <v>473</v>
      </c>
      <c r="X3" s="412"/>
      <c r="Y3" s="412"/>
      <c r="Z3" s="412"/>
      <c r="AA3" s="412"/>
      <c r="AB3" s="412"/>
      <c r="AC3" s="412"/>
      <c r="AD3" s="412"/>
      <c r="AE3" s="412"/>
      <c r="AF3" s="412"/>
      <c r="AG3" s="412"/>
      <c r="AH3" s="412"/>
      <c r="AI3" s="412"/>
      <c r="AJ3" s="412"/>
      <c r="AK3" s="412"/>
      <c r="AL3" s="413"/>
    </row>
    <row r="4" spans="1:38" s="114" customFormat="1" ht="30" customHeight="1" x14ac:dyDescent="0.35">
      <c r="A4" s="407" t="s">
        <v>220</v>
      </c>
      <c r="B4" s="407" t="s">
        <v>221</v>
      </c>
      <c r="C4" s="407" t="s">
        <v>19</v>
      </c>
      <c r="D4" s="407" t="s">
        <v>222</v>
      </c>
      <c r="E4" s="407" t="s">
        <v>27</v>
      </c>
      <c r="F4" s="407" t="s">
        <v>225</v>
      </c>
      <c r="G4" s="407" t="s">
        <v>354</v>
      </c>
      <c r="H4" s="407" t="s">
        <v>223</v>
      </c>
      <c r="I4" s="407" t="s">
        <v>224</v>
      </c>
      <c r="J4" s="407" t="s">
        <v>226</v>
      </c>
      <c r="K4" s="407" t="s">
        <v>227</v>
      </c>
      <c r="L4" s="407" t="s">
        <v>228</v>
      </c>
      <c r="M4" s="407" t="s">
        <v>360</v>
      </c>
      <c r="N4" s="407" t="s">
        <v>361</v>
      </c>
      <c r="O4" s="407" t="s">
        <v>365</v>
      </c>
      <c r="P4" s="407" t="s">
        <v>367</v>
      </c>
      <c r="Q4" s="407" t="s">
        <v>368</v>
      </c>
      <c r="R4" s="407" t="s">
        <v>369</v>
      </c>
      <c r="S4" s="407" t="s">
        <v>449</v>
      </c>
      <c r="T4" s="407" t="s">
        <v>476</v>
      </c>
      <c r="U4" s="407" t="s">
        <v>453</v>
      </c>
      <c r="V4" s="407" t="s">
        <v>454</v>
      </c>
      <c r="W4" s="405" t="s">
        <v>362</v>
      </c>
      <c r="X4" s="405" t="s">
        <v>363</v>
      </c>
      <c r="Y4" s="405" t="s">
        <v>366</v>
      </c>
      <c r="Z4" s="405" t="s">
        <v>364</v>
      </c>
      <c r="AA4" s="405" t="s">
        <v>477</v>
      </c>
      <c r="AB4" s="414" t="s">
        <v>630</v>
      </c>
      <c r="AC4" s="415"/>
      <c r="AD4" s="415"/>
      <c r="AE4" s="415"/>
      <c r="AF4" s="415"/>
      <c r="AG4" s="416"/>
      <c r="AH4" s="405" t="s">
        <v>455</v>
      </c>
      <c r="AI4" s="405" t="s">
        <v>374</v>
      </c>
      <c r="AJ4" s="405" t="s">
        <v>456</v>
      </c>
      <c r="AK4" s="405" t="s">
        <v>370</v>
      </c>
      <c r="AL4" s="405" t="s">
        <v>478</v>
      </c>
    </row>
    <row r="5" spans="1:38" ht="30" customHeight="1" x14ac:dyDescent="0.2">
      <c r="A5" s="408"/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406"/>
      <c r="X5" s="406"/>
      <c r="Y5" s="406"/>
      <c r="Z5" s="406"/>
      <c r="AA5" s="406"/>
      <c r="AB5" s="253" t="s">
        <v>371</v>
      </c>
      <c r="AC5" s="253" t="s">
        <v>372</v>
      </c>
      <c r="AD5" s="253" t="s">
        <v>373</v>
      </c>
      <c r="AE5" s="253" t="s">
        <v>450</v>
      </c>
      <c r="AF5" s="253" t="s">
        <v>451</v>
      </c>
      <c r="AG5" s="253" t="s">
        <v>488</v>
      </c>
      <c r="AH5" s="406"/>
      <c r="AI5" s="406"/>
      <c r="AJ5" s="406"/>
      <c r="AK5" s="406"/>
      <c r="AL5" s="406"/>
    </row>
    <row r="6" spans="1:38" ht="12.75" x14ac:dyDescent="0.2">
      <c r="A6" s="116">
        <v>1</v>
      </c>
      <c r="B6" s="134"/>
      <c r="C6" s="135"/>
      <c r="D6" s="135"/>
      <c r="E6" s="135"/>
      <c r="F6" s="135"/>
      <c r="G6" s="134"/>
      <c r="H6" s="136"/>
      <c r="I6" s="136"/>
      <c r="J6" s="134"/>
      <c r="K6" s="137"/>
      <c r="L6" s="134"/>
      <c r="M6" s="138"/>
      <c r="N6" s="138"/>
      <c r="O6" s="117">
        <f t="shared" ref="O6:O69" si="0">SUM(M6:N6)</f>
        <v>0</v>
      </c>
      <c r="P6" s="41"/>
      <c r="Q6" s="41"/>
      <c r="R6" s="120">
        <f>P6-Q6</f>
        <v>0</v>
      </c>
      <c r="S6" s="139"/>
      <c r="T6" s="280"/>
      <c r="U6" s="41"/>
      <c r="V6" s="41"/>
      <c r="W6" s="138"/>
      <c r="X6" s="138"/>
      <c r="Y6" s="117">
        <f>SUM(W6:X6)</f>
        <v>0</v>
      </c>
      <c r="Z6" s="118" t="str">
        <f>IF(Y6,Y6/O6," ")</f>
        <v xml:space="preserve"> </v>
      </c>
      <c r="AA6" s="141"/>
      <c r="AB6" s="139"/>
      <c r="AC6" s="139"/>
      <c r="AD6" s="139"/>
      <c r="AE6" s="119">
        <f>AB6+AC6+AD6</f>
        <v>0</v>
      </c>
      <c r="AF6" s="139"/>
      <c r="AG6" s="139"/>
      <c r="AH6" s="142"/>
      <c r="AI6" s="142"/>
      <c r="AJ6" s="142"/>
      <c r="AK6" s="143"/>
      <c r="AL6" s="143"/>
    </row>
    <row r="7" spans="1:38" ht="12.75" x14ac:dyDescent="0.2">
      <c r="A7" s="116">
        <v>2</v>
      </c>
      <c r="B7" s="134"/>
      <c r="C7" s="135"/>
      <c r="D7" s="135"/>
      <c r="E7" s="135"/>
      <c r="F7" s="135"/>
      <c r="G7" s="134"/>
      <c r="H7" s="136"/>
      <c r="I7" s="136"/>
      <c r="J7" s="134"/>
      <c r="K7" s="137"/>
      <c r="L7" s="134"/>
      <c r="M7" s="138"/>
      <c r="N7" s="138"/>
      <c r="O7" s="117">
        <f t="shared" si="0"/>
        <v>0</v>
      </c>
      <c r="P7" s="41"/>
      <c r="Q7" s="41"/>
      <c r="R7" s="120">
        <f t="shared" ref="R7:R70" si="1">P7-Q7</f>
        <v>0</v>
      </c>
      <c r="S7" s="139"/>
      <c r="T7" s="280"/>
      <c r="U7" s="41"/>
      <c r="V7" s="41"/>
      <c r="W7" s="138"/>
      <c r="X7" s="138"/>
      <c r="Y7" s="117">
        <f t="shared" ref="Y7:Y70" si="2">SUM(W7:X7)</f>
        <v>0</v>
      </c>
      <c r="Z7" s="118" t="str">
        <f t="shared" ref="Z7:Z70" si="3">IF(Y7,Y7/O7," ")</f>
        <v xml:space="preserve"> </v>
      </c>
      <c r="AA7" s="141"/>
      <c r="AB7" s="139"/>
      <c r="AC7" s="139"/>
      <c r="AD7" s="139"/>
      <c r="AE7" s="119">
        <f t="shared" ref="AE7:AE70" si="4">AB7+AC7+AD7</f>
        <v>0</v>
      </c>
      <c r="AF7" s="139"/>
      <c r="AG7" s="139"/>
      <c r="AH7" s="142"/>
      <c r="AI7" s="142"/>
      <c r="AJ7" s="142"/>
      <c r="AK7" s="143"/>
      <c r="AL7" s="143"/>
    </row>
    <row r="8" spans="1:38" ht="12.75" x14ac:dyDescent="0.2">
      <c r="A8" s="116">
        <v>3</v>
      </c>
      <c r="B8" s="134"/>
      <c r="C8" s="135"/>
      <c r="D8" s="135"/>
      <c r="E8" s="135"/>
      <c r="F8" s="135"/>
      <c r="G8" s="134"/>
      <c r="H8" s="136"/>
      <c r="I8" s="136"/>
      <c r="J8" s="134"/>
      <c r="K8" s="137"/>
      <c r="L8" s="134"/>
      <c r="M8" s="138"/>
      <c r="N8" s="138"/>
      <c r="O8" s="117">
        <f t="shared" si="0"/>
        <v>0</v>
      </c>
      <c r="P8" s="41"/>
      <c r="Q8" s="41"/>
      <c r="R8" s="120">
        <f t="shared" si="1"/>
        <v>0</v>
      </c>
      <c r="S8" s="139"/>
      <c r="T8" s="280"/>
      <c r="U8" s="41"/>
      <c r="V8" s="41"/>
      <c r="W8" s="138"/>
      <c r="X8" s="138"/>
      <c r="Y8" s="117">
        <f t="shared" si="2"/>
        <v>0</v>
      </c>
      <c r="Z8" s="118" t="str">
        <f t="shared" si="3"/>
        <v xml:space="preserve"> </v>
      </c>
      <c r="AA8" s="141"/>
      <c r="AB8" s="139"/>
      <c r="AC8" s="139"/>
      <c r="AD8" s="139"/>
      <c r="AE8" s="119">
        <f t="shared" si="4"/>
        <v>0</v>
      </c>
      <c r="AF8" s="139"/>
      <c r="AG8" s="139"/>
      <c r="AH8" s="142"/>
      <c r="AI8" s="142"/>
      <c r="AJ8" s="142"/>
      <c r="AK8" s="143"/>
      <c r="AL8" s="143"/>
    </row>
    <row r="9" spans="1:38" ht="12.75" x14ac:dyDescent="0.2">
      <c r="A9" s="116">
        <v>4</v>
      </c>
      <c r="B9" s="134"/>
      <c r="C9" s="135"/>
      <c r="D9" s="135"/>
      <c r="E9" s="135"/>
      <c r="F9" s="135"/>
      <c r="G9" s="134"/>
      <c r="H9" s="136"/>
      <c r="I9" s="136"/>
      <c r="J9" s="134"/>
      <c r="K9" s="137"/>
      <c r="L9" s="134"/>
      <c r="M9" s="138"/>
      <c r="N9" s="138"/>
      <c r="O9" s="117">
        <f t="shared" si="0"/>
        <v>0</v>
      </c>
      <c r="P9" s="41"/>
      <c r="Q9" s="41"/>
      <c r="R9" s="120">
        <f t="shared" si="1"/>
        <v>0</v>
      </c>
      <c r="S9" s="139"/>
      <c r="T9" s="280"/>
      <c r="U9" s="41"/>
      <c r="V9" s="41"/>
      <c r="W9" s="138"/>
      <c r="X9" s="138"/>
      <c r="Y9" s="117">
        <f t="shared" si="2"/>
        <v>0</v>
      </c>
      <c r="Z9" s="118" t="str">
        <f t="shared" si="3"/>
        <v xml:space="preserve"> </v>
      </c>
      <c r="AA9" s="141"/>
      <c r="AB9" s="139"/>
      <c r="AC9" s="139"/>
      <c r="AD9" s="139"/>
      <c r="AE9" s="119">
        <f t="shared" si="4"/>
        <v>0</v>
      </c>
      <c r="AF9" s="139"/>
      <c r="AG9" s="139"/>
      <c r="AH9" s="142"/>
      <c r="AI9" s="142"/>
      <c r="AJ9" s="142"/>
      <c r="AK9" s="143"/>
      <c r="AL9" s="143"/>
    </row>
    <row r="10" spans="1:38" ht="12.75" x14ac:dyDescent="0.2">
      <c r="A10" s="116">
        <v>5</v>
      </c>
      <c r="B10" s="134"/>
      <c r="C10" s="135"/>
      <c r="D10" s="135"/>
      <c r="E10" s="135"/>
      <c r="F10" s="135"/>
      <c r="G10" s="134"/>
      <c r="H10" s="136"/>
      <c r="I10" s="136"/>
      <c r="J10" s="134"/>
      <c r="K10" s="137"/>
      <c r="L10" s="134"/>
      <c r="M10" s="138"/>
      <c r="N10" s="138"/>
      <c r="O10" s="117">
        <f t="shared" si="0"/>
        <v>0</v>
      </c>
      <c r="P10" s="41"/>
      <c r="Q10" s="41"/>
      <c r="R10" s="120">
        <f t="shared" si="1"/>
        <v>0</v>
      </c>
      <c r="S10" s="139"/>
      <c r="T10" s="280"/>
      <c r="U10" s="41"/>
      <c r="V10" s="41"/>
      <c r="W10" s="138"/>
      <c r="X10" s="138"/>
      <c r="Y10" s="117">
        <f t="shared" si="2"/>
        <v>0</v>
      </c>
      <c r="Z10" s="118" t="str">
        <f t="shared" si="3"/>
        <v xml:space="preserve"> </v>
      </c>
      <c r="AA10" s="141"/>
      <c r="AB10" s="139"/>
      <c r="AC10" s="139"/>
      <c r="AD10" s="139"/>
      <c r="AE10" s="119">
        <f t="shared" si="4"/>
        <v>0</v>
      </c>
      <c r="AF10" s="139"/>
      <c r="AG10" s="139"/>
      <c r="AH10" s="142"/>
      <c r="AI10" s="142"/>
      <c r="AJ10" s="142"/>
      <c r="AK10" s="143"/>
      <c r="AL10" s="143"/>
    </row>
    <row r="11" spans="1:38" ht="12.75" x14ac:dyDescent="0.2">
      <c r="A11" s="116">
        <v>6</v>
      </c>
      <c r="B11" s="134"/>
      <c r="C11" s="135"/>
      <c r="D11" s="135"/>
      <c r="E11" s="135"/>
      <c r="F11" s="135"/>
      <c r="G11" s="134"/>
      <c r="H11" s="136"/>
      <c r="I11" s="136"/>
      <c r="J11" s="134"/>
      <c r="K11" s="137"/>
      <c r="L11" s="134"/>
      <c r="M11" s="138"/>
      <c r="N11" s="138"/>
      <c r="O11" s="117">
        <f t="shared" si="0"/>
        <v>0</v>
      </c>
      <c r="P11" s="41"/>
      <c r="Q11" s="41"/>
      <c r="R11" s="120">
        <f t="shared" si="1"/>
        <v>0</v>
      </c>
      <c r="S11" s="139"/>
      <c r="T11" s="280"/>
      <c r="U11" s="41"/>
      <c r="V11" s="41"/>
      <c r="W11" s="138"/>
      <c r="X11" s="138"/>
      <c r="Y11" s="117">
        <f t="shared" si="2"/>
        <v>0</v>
      </c>
      <c r="Z11" s="118" t="str">
        <f t="shared" si="3"/>
        <v xml:space="preserve"> </v>
      </c>
      <c r="AA11" s="141"/>
      <c r="AB11" s="139"/>
      <c r="AC11" s="139"/>
      <c r="AD11" s="139"/>
      <c r="AE11" s="119">
        <f t="shared" si="4"/>
        <v>0</v>
      </c>
      <c r="AF11" s="139"/>
      <c r="AG11" s="139"/>
      <c r="AH11" s="142"/>
      <c r="AI11" s="142"/>
      <c r="AJ11" s="142"/>
      <c r="AK11" s="143"/>
      <c r="AL11" s="143"/>
    </row>
    <row r="12" spans="1:38" ht="12.75" x14ac:dyDescent="0.2">
      <c r="A12" s="116">
        <v>7</v>
      </c>
      <c r="B12" s="134"/>
      <c r="C12" s="135"/>
      <c r="D12" s="135"/>
      <c r="E12" s="135"/>
      <c r="F12" s="135"/>
      <c r="G12" s="134"/>
      <c r="H12" s="136"/>
      <c r="I12" s="136"/>
      <c r="J12" s="134"/>
      <c r="K12" s="137"/>
      <c r="L12" s="134"/>
      <c r="M12" s="138"/>
      <c r="N12" s="138"/>
      <c r="O12" s="117">
        <f t="shared" si="0"/>
        <v>0</v>
      </c>
      <c r="P12" s="41"/>
      <c r="Q12" s="41"/>
      <c r="R12" s="120">
        <f t="shared" si="1"/>
        <v>0</v>
      </c>
      <c r="S12" s="139"/>
      <c r="T12" s="280"/>
      <c r="U12" s="41"/>
      <c r="V12" s="41"/>
      <c r="W12" s="138"/>
      <c r="X12" s="138"/>
      <c r="Y12" s="117">
        <f t="shared" si="2"/>
        <v>0</v>
      </c>
      <c r="Z12" s="118" t="str">
        <f t="shared" si="3"/>
        <v xml:space="preserve"> </v>
      </c>
      <c r="AA12" s="141"/>
      <c r="AB12" s="139"/>
      <c r="AC12" s="139"/>
      <c r="AD12" s="139"/>
      <c r="AE12" s="119">
        <f t="shared" si="4"/>
        <v>0</v>
      </c>
      <c r="AF12" s="139"/>
      <c r="AG12" s="139"/>
      <c r="AH12" s="142"/>
      <c r="AI12" s="142"/>
      <c r="AJ12" s="142"/>
      <c r="AK12" s="143"/>
      <c r="AL12" s="143"/>
    </row>
    <row r="13" spans="1:38" ht="12.75" x14ac:dyDescent="0.2">
      <c r="A13" s="116">
        <v>8</v>
      </c>
      <c r="B13" s="134"/>
      <c r="C13" s="135"/>
      <c r="D13" s="135"/>
      <c r="E13" s="135"/>
      <c r="F13" s="135"/>
      <c r="G13" s="134"/>
      <c r="H13" s="136"/>
      <c r="I13" s="136"/>
      <c r="J13" s="134"/>
      <c r="K13" s="137"/>
      <c r="L13" s="134"/>
      <c r="M13" s="138"/>
      <c r="N13" s="138"/>
      <c r="O13" s="117">
        <f t="shared" si="0"/>
        <v>0</v>
      </c>
      <c r="P13" s="41"/>
      <c r="Q13" s="41"/>
      <c r="R13" s="120">
        <f t="shared" si="1"/>
        <v>0</v>
      </c>
      <c r="S13" s="139"/>
      <c r="T13" s="280"/>
      <c r="U13" s="41"/>
      <c r="V13" s="41"/>
      <c r="W13" s="138"/>
      <c r="X13" s="138"/>
      <c r="Y13" s="117">
        <f t="shared" si="2"/>
        <v>0</v>
      </c>
      <c r="Z13" s="118" t="str">
        <f t="shared" si="3"/>
        <v xml:space="preserve"> </v>
      </c>
      <c r="AA13" s="141"/>
      <c r="AB13" s="139"/>
      <c r="AC13" s="139"/>
      <c r="AD13" s="139"/>
      <c r="AE13" s="119">
        <f t="shared" si="4"/>
        <v>0</v>
      </c>
      <c r="AF13" s="139"/>
      <c r="AG13" s="139"/>
      <c r="AH13" s="142"/>
      <c r="AI13" s="142"/>
      <c r="AJ13" s="142"/>
      <c r="AK13" s="143"/>
      <c r="AL13" s="143"/>
    </row>
    <row r="14" spans="1:38" ht="12.75" x14ac:dyDescent="0.2">
      <c r="A14" s="116">
        <v>9</v>
      </c>
      <c r="B14" s="134"/>
      <c r="C14" s="135"/>
      <c r="D14" s="135"/>
      <c r="E14" s="135"/>
      <c r="F14" s="135"/>
      <c r="G14" s="134"/>
      <c r="H14" s="136"/>
      <c r="I14" s="136"/>
      <c r="J14" s="134"/>
      <c r="K14" s="137"/>
      <c r="L14" s="134"/>
      <c r="M14" s="138"/>
      <c r="N14" s="138"/>
      <c r="O14" s="117">
        <f t="shared" si="0"/>
        <v>0</v>
      </c>
      <c r="P14" s="41"/>
      <c r="Q14" s="41"/>
      <c r="R14" s="120">
        <f t="shared" si="1"/>
        <v>0</v>
      </c>
      <c r="S14" s="139"/>
      <c r="T14" s="280"/>
      <c r="U14" s="41"/>
      <c r="V14" s="41"/>
      <c r="W14" s="138"/>
      <c r="X14" s="138"/>
      <c r="Y14" s="117">
        <f t="shared" si="2"/>
        <v>0</v>
      </c>
      <c r="Z14" s="118" t="str">
        <f t="shared" si="3"/>
        <v xml:space="preserve"> </v>
      </c>
      <c r="AA14" s="141"/>
      <c r="AB14" s="139"/>
      <c r="AC14" s="139"/>
      <c r="AD14" s="139"/>
      <c r="AE14" s="119">
        <f t="shared" si="4"/>
        <v>0</v>
      </c>
      <c r="AF14" s="139"/>
      <c r="AG14" s="139"/>
      <c r="AH14" s="142"/>
      <c r="AI14" s="142"/>
      <c r="AJ14" s="142"/>
      <c r="AK14" s="143"/>
      <c r="AL14" s="143"/>
    </row>
    <row r="15" spans="1:38" ht="12.75" x14ac:dyDescent="0.2">
      <c r="A15" s="116">
        <v>10</v>
      </c>
      <c r="B15" s="134"/>
      <c r="C15" s="135"/>
      <c r="D15" s="135"/>
      <c r="E15" s="135"/>
      <c r="F15" s="135"/>
      <c r="G15" s="134"/>
      <c r="H15" s="136"/>
      <c r="I15" s="136"/>
      <c r="J15" s="134"/>
      <c r="K15" s="137"/>
      <c r="L15" s="134"/>
      <c r="M15" s="138"/>
      <c r="N15" s="138"/>
      <c r="O15" s="117">
        <f t="shared" si="0"/>
        <v>0</v>
      </c>
      <c r="P15" s="41"/>
      <c r="Q15" s="41"/>
      <c r="R15" s="120">
        <f t="shared" si="1"/>
        <v>0</v>
      </c>
      <c r="S15" s="139"/>
      <c r="T15" s="280"/>
      <c r="U15" s="41"/>
      <c r="V15" s="41"/>
      <c r="W15" s="138"/>
      <c r="X15" s="138"/>
      <c r="Y15" s="117">
        <f t="shared" si="2"/>
        <v>0</v>
      </c>
      <c r="Z15" s="118" t="str">
        <f t="shared" si="3"/>
        <v xml:space="preserve"> </v>
      </c>
      <c r="AA15" s="141"/>
      <c r="AB15" s="139"/>
      <c r="AC15" s="139"/>
      <c r="AD15" s="139"/>
      <c r="AE15" s="119">
        <f t="shared" si="4"/>
        <v>0</v>
      </c>
      <c r="AF15" s="139"/>
      <c r="AG15" s="139"/>
      <c r="AH15" s="142"/>
      <c r="AI15" s="142"/>
      <c r="AJ15" s="142"/>
      <c r="AK15" s="143"/>
      <c r="AL15" s="143"/>
    </row>
    <row r="16" spans="1:38" ht="12.75" x14ac:dyDescent="0.2">
      <c r="A16" s="116">
        <v>11</v>
      </c>
      <c r="B16" s="134"/>
      <c r="C16" s="135"/>
      <c r="D16" s="135"/>
      <c r="E16" s="135"/>
      <c r="F16" s="135"/>
      <c r="G16" s="134"/>
      <c r="H16" s="136"/>
      <c r="I16" s="136"/>
      <c r="J16" s="134"/>
      <c r="K16" s="137"/>
      <c r="L16" s="134"/>
      <c r="M16" s="138"/>
      <c r="N16" s="138"/>
      <c r="O16" s="117">
        <f t="shared" si="0"/>
        <v>0</v>
      </c>
      <c r="P16" s="41"/>
      <c r="Q16" s="41"/>
      <c r="R16" s="120">
        <f t="shared" si="1"/>
        <v>0</v>
      </c>
      <c r="S16" s="139"/>
      <c r="T16" s="280"/>
      <c r="U16" s="41"/>
      <c r="V16" s="41"/>
      <c r="W16" s="138"/>
      <c r="X16" s="138"/>
      <c r="Y16" s="117">
        <f t="shared" si="2"/>
        <v>0</v>
      </c>
      <c r="Z16" s="118" t="str">
        <f t="shared" si="3"/>
        <v xml:space="preserve"> </v>
      </c>
      <c r="AA16" s="141"/>
      <c r="AB16" s="139"/>
      <c r="AC16" s="139"/>
      <c r="AD16" s="139"/>
      <c r="AE16" s="119">
        <f t="shared" si="4"/>
        <v>0</v>
      </c>
      <c r="AF16" s="139"/>
      <c r="AG16" s="139"/>
      <c r="AH16" s="142"/>
      <c r="AI16" s="142"/>
      <c r="AJ16" s="142"/>
      <c r="AK16" s="143"/>
      <c r="AL16" s="143"/>
    </row>
    <row r="17" spans="1:38" ht="12.75" x14ac:dyDescent="0.2">
      <c r="A17" s="116">
        <v>12</v>
      </c>
      <c r="B17" s="134"/>
      <c r="C17" s="135"/>
      <c r="D17" s="135"/>
      <c r="E17" s="135"/>
      <c r="F17" s="135"/>
      <c r="G17" s="134"/>
      <c r="H17" s="136"/>
      <c r="I17" s="136"/>
      <c r="J17" s="134"/>
      <c r="K17" s="137"/>
      <c r="L17" s="134"/>
      <c r="M17" s="138"/>
      <c r="N17" s="138"/>
      <c r="O17" s="117">
        <f t="shared" si="0"/>
        <v>0</v>
      </c>
      <c r="P17" s="41"/>
      <c r="Q17" s="41"/>
      <c r="R17" s="120">
        <f t="shared" si="1"/>
        <v>0</v>
      </c>
      <c r="S17" s="139"/>
      <c r="T17" s="280"/>
      <c r="U17" s="41"/>
      <c r="V17" s="41"/>
      <c r="W17" s="138"/>
      <c r="X17" s="138"/>
      <c r="Y17" s="117">
        <f t="shared" si="2"/>
        <v>0</v>
      </c>
      <c r="Z17" s="118" t="str">
        <f t="shared" si="3"/>
        <v xml:space="preserve"> </v>
      </c>
      <c r="AA17" s="141"/>
      <c r="AB17" s="139"/>
      <c r="AC17" s="139"/>
      <c r="AD17" s="139"/>
      <c r="AE17" s="119">
        <f t="shared" si="4"/>
        <v>0</v>
      </c>
      <c r="AF17" s="139"/>
      <c r="AG17" s="139"/>
      <c r="AH17" s="142"/>
      <c r="AI17" s="142"/>
      <c r="AJ17" s="142"/>
      <c r="AK17" s="143"/>
      <c r="AL17" s="143"/>
    </row>
    <row r="18" spans="1:38" ht="12.75" x14ac:dyDescent="0.2">
      <c r="A18" s="116">
        <v>13</v>
      </c>
      <c r="B18" s="134"/>
      <c r="C18" s="135"/>
      <c r="D18" s="135"/>
      <c r="E18" s="135"/>
      <c r="F18" s="135"/>
      <c r="G18" s="134"/>
      <c r="H18" s="136"/>
      <c r="I18" s="136"/>
      <c r="J18" s="134"/>
      <c r="K18" s="137"/>
      <c r="L18" s="134"/>
      <c r="M18" s="138"/>
      <c r="N18" s="138"/>
      <c r="O18" s="117">
        <f t="shared" si="0"/>
        <v>0</v>
      </c>
      <c r="P18" s="41"/>
      <c r="Q18" s="41"/>
      <c r="R18" s="120">
        <f t="shared" si="1"/>
        <v>0</v>
      </c>
      <c r="S18" s="139"/>
      <c r="T18" s="280"/>
      <c r="U18" s="41"/>
      <c r="V18" s="41"/>
      <c r="W18" s="138"/>
      <c r="X18" s="138"/>
      <c r="Y18" s="117">
        <f t="shared" si="2"/>
        <v>0</v>
      </c>
      <c r="Z18" s="118" t="str">
        <f t="shared" si="3"/>
        <v xml:space="preserve"> </v>
      </c>
      <c r="AA18" s="141"/>
      <c r="AB18" s="139"/>
      <c r="AC18" s="139"/>
      <c r="AD18" s="139"/>
      <c r="AE18" s="119">
        <f t="shared" si="4"/>
        <v>0</v>
      </c>
      <c r="AF18" s="139"/>
      <c r="AG18" s="139"/>
      <c r="AH18" s="142"/>
      <c r="AI18" s="142"/>
      <c r="AJ18" s="142"/>
      <c r="AK18" s="143"/>
      <c r="AL18" s="143"/>
    </row>
    <row r="19" spans="1:38" ht="12.75" x14ac:dyDescent="0.2">
      <c r="A19" s="116">
        <v>14</v>
      </c>
      <c r="B19" s="134"/>
      <c r="C19" s="135"/>
      <c r="D19" s="135"/>
      <c r="E19" s="135"/>
      <c r="F19" s="135"/>
      <c r="G19" s="134"/>
      <c r="H19" s="136"/>
      <c r="I19" s="136"/>
      <c r="J19" s="134"/>
      <c r="K19" s="137"/>
      <c r="L19" s="134"/>
      <c r="M19" s="138"/>
      <c r="N19" s="138"/>
      <c r="O19" s="117">
        <f t="shared" si="0"/>
        <v>0</v>
      </c>
      <c r="P19" s="41"/>
      <c r="Q19" s="41"/>
      <c r="R19" s="120">
        <f t="shared" si="1"/>
        <v>0</v>
      </c>
      <c r="S19" s="139"/>
      <c r="T19" s="280"/>
      <c r="U19" s="41"/>
      <c r="V19" s="41"/>
      <c r="W19" s="138"/>
      <c r="X19" s="138"/>
      <c r="Y19" s="117">
        <f t="shared" si="2"/>
        <v>0</v>
      </c>
      <c r="Z19" s="118" t="str">
        <f t="shared" si="3"/>
        <v xml:space="preserve"> </v>
      </c>
      <c r="AA19" s="141"/>
      <c r="AB19" s="139"/>
      <c r="AC19" s="139"/>
      <c r="AD19" s="139"/>
      <c r="AE19" s="119">
        <f t="shared" si="4"/>
        <v>0</v>
      </c>
      <c r="AF19" s="139"/>
      <c r="AG19" s="139"/>
      <c r="AH19" s="144"/>
      <c r="AI19" s="144"/>
      <c r="AJ19" s="144"/>
      <c r="AK19" s="143"/>
      <c r="AL19" s="143"/>
    </row>
    <row r="20" spans="1:38" ht="12.75" x14ac:dyDescent="0.2">
      <c r="A20" s="116">
        <v>15</v>
      </c>
      <c r="B20" s="134"/>
      <c r="C20" s="135"/>
      <c r="D20" s="135"/>
      <c r="E20" s="135"/>
      <c r="F20" s="135"/>
      <c r="G20" s="134"/>
      <c r="H20" s="136"/>
      <c r="I20" s="136"/>
      <c r="J20" s="134"/>
      <c r="K20" s="137"/>
      <c r="L20" s="134"/>
      <c r="M20" s="138"/>
      <c r="N20" s="138"/>
      <c r="O20" s="117">
        <f t="shared" si="0"/>
        <v>0</v>
      </c>
      <c r="P20" s="41"/>
      <c r="Q20" s="41"/>
      <c r="R20" s="120">
        <f t="shared" si="1"/>
        <v>0</v>
      </c>
      <c r="S20" s="139"/>
      <c r="T20" s="280"/>
      <c r="U20" s="41"/>
      <c r="V20" s="41"/>
      <c r="W20" s="138"/>
      <c r="X20" s="138"/>
      <c r="Y20" s="117">
        <f t="shared" si="2"/>
        <v>0</v>
      </c>
      <c r="Z20" s="118" t="str">
        <f t="shared" si="3"/>
        <v xml:space="preserve"> </v>
      </c>
      <c r="AA20" s="141"/>
      <c r="AB20" s="139"/>
      <c r="AC20" s="139"/>
      <c r="AD20" s="139"/>
      <c r="AE20" s="119">
        <f t="shared" si="4"/>
        <v>0</v>
      </c>
      <c r="AF20" s="139"/>
      <c r="AG20" s="139"/>
      <c r="AH20" s="144"/>
      <c r="AI20" s="144"/>
      <c r="AJ20" s="144"/>
      <c r="AK20" s="143"/>
      <c r="AL20" s="143"/>
    </row>
    <row r="21" spans="1:38" ht="12.75" x14ac:dyDescent="0.2">
      <c r="A21" s="116">
        <v>16</v>
      </c>
      <c r="B21" s="134"/>
      <c r="C21" s="135"/>
      <c r="D21" s="135"/>
      <c r="E21" s="135"/>
      <c r="F21" s="135"/>
      <c r="G21" s="134"/>
      <c r="H21" s="136"/>
      <c r="I21" s="136"/>
      <c r="J21" s="134"/>
      <c r="K21" s="137"/>
      <c r="L21" s="134"/>
      <c r="M21" s="138"/>
      <c r="N21" s="138"/>
      <c r="O21" s="117">
        <f t="shared" si="0"/>
        <v>0</v>
      </c>
      <c r="P21" s="41"/>
      <c r="Q21" s="41"/>
      <c r="R21" s="120">
        <f t="shared" si="1"/>
        <v>0</v>
      </c>
      <c r="S21" s="139"/>
      <c r="T21" s="280"/>
      <c r="U21" s="41"/>
      <c r="V21" s="41"/>
      <c r="W21" s="138"/>
      <c r="X21" s="138"/>
      <c r="Y21" s="117">
        <f t="shared" si="2"/>
        <v>0</v>
      </c>
      <c r="Z21" s="118" t="str">
        <f t="shared" si="3"/>
        <v xml:space="preserve"> </v>
      </c>
      <c r="AA21" s="141"/>
      <c r="AB21" s="139"/>
      <c r="AC21" s="139"/>
      <c r="AD21" s="139"/>
      <c r="AE21" s="119">
        <f t="shared" si="4"/>
        <v>0</v>
      </c>
      <c r="AF21" s="139"/>
      <c r="AG21" s="139"/>
      <c r="AH21" s="144"/>
      <c r="AI21" s="144"/>
      <c r="AJ21" s="144"/>
      <c r="AK21" s="143"/>
      <c r="AL21" s="143"/>
    </row>
    <row r="22" spans="1:38" ht="12.75" x14ac:dyDescent="0.2">
      <c r="A22" s="116">
        <v>17</v>
      </c>
      <c r="B22" s="134"/>
      <c r="C22" s="135"/>
      <c r="D22" s="135"/>
      <c r="E22" s="135"/>
      <c r="F22" s="135"/>
      <c r="G22" s="134"/>
      <c r="H22" s="136"/>
      <c r="I22" s="136"/>
      <c r="J22" s="134"/>
      <c r="K22" s="137"/>
      <c r="L22" s="134"/>
      <c r="M22" s="138"/>
      <c r="N22" s="138"/>
      <c r="O22" s="117">
        <f t="shared" si="0"/>
        <v>0</v>
      </c>
      <c r="P22" s="41"/>
      <c r="Q22" s="41"/>
      <c r="R22" s="120">
        <f t="shared" si="1"/>
        <v>0</v>
      </c>
      <c r="S22" s="139"/>
      <c r="T22" s="280"/>
      <c r="U22" s="41"/>
      <c r="V22" s="41"/>
      <c r="W22" s="138"/>
      <c r="X22" s="138"/>
      <c r="Y22" s="117">
        <f t="shared" si="2"/>
        <v>0</v>
      </c>
      <c r="Z22" s="118" t="str">
        <f t="shared" si="3"/>
        <v xml:space="preserve"> </v>
      </c>
      <c r="AA22" s="141"/>
      <c r="AB22" s="139"/>
      <c r="AC22" s="139"/>
      <c r="AD22" s="139"/>
      <c r="AE22" s="119">
        <f t="shared" si="4"/>
        <v>0</v>
      </c>
      <c r="AF22" s="139"/>
      <c r="AG22" s="139"/>
      <c r="AH22" s="142"/>
      <c r="AI22" s="142"/>
      <c r="AJ22" s="142"/>
      <c r="AK22" s="143"/>
      <c r="AL22" s="143"/>
    </row>
    <row r="23" spans="1:38" ht="12.75" x14ac:dyDescent="0.2">
      <c r="A23" s="116">
        <v>18</v>
      </c>
      <c r="B23" s="134"/>
      <c r="C23" s="135"/>
      <c r="D23" s="135"/>
      <c r="E23" s="135"/>
      <c r="F23" s="135"/>
      <c r="G23" s="134"/>
      <c r="H23" s="136"/>
      <c r="I23" s="136"/>
      <c r="J23" s="134"/>
      <c r="K23" s="137"/>
      <c r="L23" s="134"/>
      <c r="M23" s="138"/>
      <c r="N23" s="138"/>
      <c r="O23" s="117">
        <f t="shared" si="0"/>
        <v>0</v>
      </c>
      <c r="P23" s="41"/>
      <c r="Q23" s="41"/>
      <c r="R23" s="120">
        <f t="shared" si="1"/>
        <v>0</v>
      </c>
      <c r="S23" s="139"/>
      <c r="T23" s="280"/>
      <c r="U23" s="41"/>
      <c r="V23" s="41"/>
      <c r="W23" s="138"/>
      <c r="X23" s="138"/>
      <c r="Y23" s="117">
        <f t="shared" si="2"/>
        <v>0</v>
      </c>
      <c r="Z23" s="118" t="str">
        <f t="shared" si="3"/>
        <v xml:space="preserve"> </v>
      </c>
      <c r="AA23" s="141"/>
      <c r="AB23" s="139"/>
      <c r="AC23" s="139"/>
      <c r="AD23" s="139"/>
      <c r="AE23" s="119">
        <f t="shared" si="4"/>
        <v>0</v>
      </c>
      <c r="AF23" s="139"/>
      <c r="AG23" s="139"/>
      <c r="AH23" s="142"/>
      <c r="AI23" s="142"/>
      <c r="AJ23" s="142"/>
      <c r="AK23" s="143"/>
      <c r="AL23" s="143"/>
    </row>
    <row r="24" spans="1:38" ht="12.75" x14ac:dyDescent="0.2">
      <c r="A24" s="116">
        <v>19</v>
      </c>
      <c r="B24" s="134"/>
      <c r="C24" s="135"/>
      <c r="D24" s="135"/>
      <c r="E24" s="135"/>
      <c r="F24" s="135"/>
      <c r="G24" s="134"/>
      <c r="H24" s="136"/>
      <c r="I24" s="136"/>
      <c r="J24" s="134"/>
      <c r="K24" s="137"/>
      <c r="L24" s="134"/>
      <c r="M24" s="138"/>
      <c r="N24" s="138"/>
      <c r="O24" s="117">
        <f t="shared" si="0"/>
        <v>0</v>
      </c>
      <c r="P24" s="41"/>
      <c r="Q24" s="41"/>
      <c r="R24" s="120">
        <f t="shared" si="1"/>
        <v>0</v>
      </c>
      <c r="S24" s="139"/>
      <c r="T24" s="280"/>
      <c r="U24" s="41"/>
      <c r="V24" s="41"/>
      <c r="W24" s="138"/>
      <c r="X24" s="138"/>
      <c r="Y24" s="117">
        <f t="shared" si="2"/>
        <v>0</v>
      </c>
      <c r="Z24" s="118" t="str">
        <f t="shared" si="3"/>
        <v xml:space="preserve"> </v>
      </c>
      <c r="AA24" s="141"/>
      <c r="AB24" s="139"/>
      <c r="AC24" s="139"/>
      <c r="AD24" s="139"/>
      <c r="AE24" s="119">
        <f t="shared" si="4"/>
        <v>0</v>
      </c>
      <c r="AF24" s="139"/>
      <c r="AG24" s="139"/>
      <c r="AH24" s="142"/>
      <c r="AI24" s="142"/>
      <c r="AJ24" s="142"/>
      <c r="AK24" s="143"/>
      <c r="AL24" s="143"/>
    </row>
    <row r="25" spans="1:38" ht="12.75" x14ac:dyDescent="0.2">
      <c r="A25" s="116">
        <v>20</v>
      </c>
      <c r="B25" s="134"/>
      <c r="C25" s="135"/>
      <c r="D25" s="135"/>
      <c r="E25" s="135"/>
      <c r="F25" s="135"/>
      <c r="G25" s="134"/>
      <c r="H25" s="136"/>
      <c r="I25" s="136"/>
      <c r="J25" s="134"/>
      <c r="K25" s="137"/>
      <c r="L25" s="134"/>
      <c r="M25" s="138"/>
      <c r="N25" s="138"/>
      <c r="O25" s="117">
        <f t="shared" si="0"/>
        <v>0</v>
      </c>
      <c r="P25" s="41"/>
      <c r="Q25" s="41"/>
      <c r="R25" s="120">
        <f t="shared" si="1"/>
        <v>0</v>
      </c>
      <c r="S25" s="139"/>
      <c r="T25" s="280"/>
      <c r="U25" s="41"/>
      <c r="V25" s="41"/>
      <c r="W25" s="138"/>
      <c r="X25" s="138"/>
      <c r="Y25" s="117">
        <f t="shared" si="2"/>
        <v>0</v>
      </c>
      <c r="Z25" s="118" t="str">
        <f t="shared" si="3"/>
        <v xml:space="preserve"> </v>
      </c>
      <c r="AA25" s="141"/>
      <c r="AB25" s="139"/>
      <c r="AC25" s="139"/>
      <c r="AD25" s="139"/>
      <c r="AE25" s="119">
        <f t="shared" si="4"/>
        <v>0</v>
      </c>
      <c r="AF25" s="139"/>
      <c r="AG25" s="139"/>
      <c r="AH25" s="141"/>
      <c r="AI25" s="141"/>
      <c r="AJ25" s="141"/>
      <c r="AK25" s="143"/>
      <c r="AL25" s="143"/>
    </row>
    <row r="26" spans="1:38" ht="12.75" x14ac:dyDescent="0.2">
      <c r="A26" s="116">
        <v>21</v>
      </c>
      <c r="B26" s="134"/>
      <c r="C26" s="135"/>
      <c r="D26" s="135"/>
      <c r="E26" s="135"/>
      <c r="F26" s="135"/>
      <c r="G26" s="134"/>
      <c r="H26" s="136"/>
      <c r="I26" s="136"/>
      <c r="J26" s="134"/>
      <c r="K26" s="137"/>
      <c r="L26" s="134"/>
      <c r="M26" s="138"/>
      <c r="N26" s="138"/>
      <c r="O26" s="117">
        <f t="shared" si="0"/>
        <v>0</v>
      </c>
      <c r="P26" s="41"/>
      <c r="Q26" s="41"/>
      <c r="R26" s="120">
        <f t="shared" si="1"/>
        <v>0</v>
      </c>
      <c r="S26" s="139"/>
      <c r="T26" s="280"/>
      <c r="U26" s="41"/>
      <c r="V26" s="41"/>
      <c r="W26" s="138"/>
      <c r="X26" s="138"/>
      <c r="Y26" s="117">
        <f t="shared" si="2"/>
        <v>0</v>
      </c>
      <c r="Z26" s="118" t="str">
        <f t="shared" si="3"/>
        <v xml:space="preserve"> </v>
      </c>
      <c r="AA26" s="141"/>
      <c r="AB26" s="139"/>
      <c r="AC26" s="139"/>
      <c r="AD26" s="139"/>
      <c r="AE26" s="119">
        <f t="shared" si="4"/>
        <v>0</v>
      </c>
      <c r="AF26" s="139"/>
      <c r="AG26" s="139"/>
      <c r="AH26" s="144"/>
      <c r="AI26" s="144"/>
      <c r="AJ26" s="144"/>
      <c r="AK26" s="143"/>
      <c r="AL26" s="143"/>
    </row>
    <row r="27" spans="1:38" ht="12.75" x14ac:dyDescent="0.2">
      <c r="A27" s="116">
        <v>22</v>
      </c>
      <c r="B27" s="134"/>
      <c r="C27" s="135"/>
      <c r="D27" s="135"/>
      <c r="E27" s="135"/>
      <c r="F27" s="135"/>
      <c r="G27" s="134"/>
      <c r="H27" s="136"/>
      <c r="I27" s="136"/>
      <c r="J27" s="134"/>
      <c r="K27" s="137"/>
      <c r="L27" s="134"/>
      <c r="M27" s="138"/>
      <c r="N27" s="138"/>
      <c r="O27" s="117">
        <f t="shared" si="0"/>
        <v>0</v>
      </c>
      <c r="P27" s="41"/>
      <c r="Q27" s="41"/>
      <c r="R27" s="120">
        <f t="shared" si="1"/>
        <v>0</v>
      </c>
      <c r="S27" s="139"/>
      <c r="T27" s="280"/>
      <c r="U27" s="41"/>
      <c r="V27" s="41"/>
      <c r="W27" s="138"/>
      <c r="X27" s="138"/>
      <c r="Y27" s="117">
        <f t="shared" si="2"/>
        <v>0</v>
      </c>
      <c r="Z27" s="118" t="str">
        <f t="shared" si="3"/>
        <v xml:space="preserve"> </v>
      </c>
      <c r="AA27" s="141"/>
      <c r="AB27" s="139"/>
      <c r="AC27" s="139"/>
      <c r="AD27" s="139"/>
      <c r="AE27" s="119">
        <f t="shared" si="4"/>
        <v>0</v>
      </c>
      <c r="AF27" s="139"/>
      <c r="AG27" s="139"/>
      <c r="AH27" s="142"/>
      <c r="AI27" s="142"/>
      <c r="AJ27" s="142"/>
      <c r="AK27" s="143"/>
      <c r="AL27" s="143"/>
    </row>
    <row r="28" spans="1:38" ht="12.75" x14ac:dyDescent="0.2">
      <c r="A28" s="116">
        <v>23</v>
      </c>
      <c r="B28" s="134"/>
      <c r="C28" s="135"/>
      <c r="D28" s="135"/>
      <c r="E28" s="135"/>
      <c r="F28" s="135"/>
      <c r="G28" s="134"/>
      <c r="H28" s="136"/>
      <c r="I28" s="136"/>
      <c r="J28" s="134"/>
      <c r="K28" s="137"/>
      <c r="L28" s="134"/>
      <c r="M28" s="138"/>
      <c r="N28" s="138"/>
      <c r="O28" s="117">
        <f t="shared" si="0"/>
        <v>0</v>
      </c>
      <c r="P28" s="41"/>
      <c r="Q28" s="41"/>
      <c r="R28" s="120">
        <f t="shared" si="1"/>
        <v>0</v>
      </c>
      <c r="S28" s="139"/>
      <c r="T28" s="280"/>
      <c r="U28" s="41"/>
      <c r="V28" s="41"/>
      <c r="W28" s="138"/>
      <c r="X28" s="138"/>
      <c r="Y28" s="117">
        <f t="shared" si="2"/>
        <v>0</v>
      </c>
      <c r="Z28" s="118" t="str">
        <f t="shared" si="3"/>
        <v xml:space="preserve"> </v>
      </c>
      <c r="AA28" s="141"/>
      <c r="AB28" s="139"/>
      <c r="AC28" s="139"/>
      <c r="AD28" s="139"/>
      <c r="AE28" s="119">
        <f t="shared" si="4"/>
        <v>0</v>
      </c>
      <c r="AF28" s="139"/>
      <c r="AG28" s="139"/>
      <c r="AH28" s="142"/>
      <c r="AI28" s="142"/>
      <c r="AJ28" s="142"/>
      <c r="AK28" s="143"/>
      <c r="AL28" s="143"/>
    </row>
    <row r="29" spans="1:38" ht="12.75" x14ac:dyDescent="0.2">
      <c r="A29" s="116">
        <v>24</v>
      </c>
      <c r="B29" s="134"/>
      <c r="C29" s="135"/>
      <c r="D29" s="135"/>
      <c r="E29" s="135"/>
      <c r="F29" s="135"/>
      <c r="G29" s="134"/>
      <c r="H29" s="136"/>
      <c r="I29" s="136"/>
      <c r="J29" s="134"/>
      <c r="K29" s="137"/>
      <c r="L29" s="134"/>
      <c r="M29" s="138"/>
      <c r="N29" s="138"/>
      <c r="O29" s="117">
        <f t="shared" si="0"/>
        <v>0</v>
      </c>
      <c r="P29" s="41"/>
      <c r="Q29" s="41"/>
      <c r="R29" s="120">
        <f t="shared" si="1"/>
        <v>0</v>
      </c>
      <c r="S29" s="139"/>
      <c r="T29" s="280"/>
      <c r="U29" s="41"/>
      <c r="V29" s="41"/>
      <c r="W29" s="138"/>
      <c r="X29" s="138"/>
      <c r="Y29" s="117">
        <f t="shared" si="2"/>
        <v>0</v>
      </c>
      <c r="Z29" s="118" t="str">
        <f t="shared" si="3"/>
        <v xml:space="preserve"> </v>
      </c>
      <c r="AA29" s="141"/>
      <c r="AB29" s="139"/>
      <c r="AC29" s="139"/>
      <c r="AD29" s="139"/>
      <c r="AE29" s="119">
        <f t="shared" si="4"/>
        <v>0</v>
      </c>
      <c r="AF29" s="139"/>
      <c r="AG29" s="139"/>
      <c r="AH29" s="142"/>
      <c r="AI29" s="142"/>
      <c r="AJ29" s="142"/>
      <c r="AK29" s="143"/>
      <c r="AL29" s="143"/>
    </row>
    <row r="30" spans="1:38" ht="12.75" x14ac:dyDescent="0.2">
      <c r="A30" s="116">
        <v>25</v>
      </c>
      <c r="B30" s="134"/>
      <c r="C30" s="135"/>
      <c r="D30" s="135"/>
      <c r="E30" s="135"/>
      <c r="F30" s="135"/>
      <c r="G30" s="134"/>
      <c r="H30" s="136"/>
      <c r="I30" s="136"/>
      <c r="J30" s="134"/>
      <c r="K30" s="137"/>
      <c r="L30" s="134"/>
      <c r="M30" s="138"/>
      <c r="N30" s="138"/>
      <c r="O30" s="117">
        <f t="shared" si="0"/>
        <v>0</v>
      </c>
      <c r="P30" s="41"/>
      <c r="Q30" s="41"/>
      <c r="R30" s="120">
        <f t="shared" si="1"/>
        <v>0</v>
      </c>
      <c r="S30" s="139"/>
      <c r="T30" s="280"/>
      <c r="U30" s="41"/>
      <c r="V30" s="41"/>
      <c r="W30" s="138"/>
      <c r="X30" s="138"/>
      <c r="Y30" s="117">
        <f t="shared" si="2"/>
        <v>0</v>
      </c>
      <c r="Z30" s="118" t="str">
        <f t="shared" si="3"/>
        <v xml:space="preserve"> </v>
      </c>
      <c r="AA30" s="141"/>
      <c r="AB30" s="139"/>
      <c r="AC30" s="139"/>
      <c r="AD30" s="139"/>
      <c r="AE30" s="119">
        <f t="shared" si="4"/>
        <v>0</v>
      </c>
      <c r="AF30" s="139"/>
      <c r="AG30" s="139"/>
      <c r="AH30" s="142"/>
      <c r="AI30" s="142"/>
      <c r="AJ30" s="142"/>
      <c r="AK30" s="143"/>
      <c r="AL30" s="143"/>
    </row>
    <row r="31" spans="1:38" ht="12.75" x14ac:dyDescent="0.2">
      <c r="A31" s="116">
        <v>26</v>
      </c>
      <c r="B31" s="134"/>
      <c r="C31" s="135"/>
      <c r="D31" s="135"/>
      <c r="E31" s="135"/>
      <c r="F31" s="135"/>
      <c r="G31" s="134"/>
      <c r="H31" s="136"/>
      <c r="I31" s="136"/>
      <c r="J31" s="134"/>
      <c r="K31" s="137"/>
      <c r="L31" s="134"/>
      <c r="M31" s="138"/>
      <c r="N31" s="138"/>
      <c r="O31" s="117">
        <f t="shared" si="0"/>
        <v>0</v>
      </c>
      <c r="P31" s="41"/>
      <c r="Q31" s="41"/>
      <c r="R31" s="120">
        <f t="shared" si="1"/>
        <v>0</v>
      </c>
      <c r="S31" s="139"/>
      <c r="T31" s="280"/>
      <c r="U31" s="41"/>
      <c r="V31" s="41"/>
      <c r="W31" s="138"/>
      <c r="X31" s="138"/>
      <c r="Y31" s="117">
        <f t="shared" si="2"/>
        <v>0</v>
      </c>
      <c r="Z31" s="118" t="str">
        <f t="shared" si="3"/>
        <v xml:space="preserve"> </v>
      </c>
      <c r="AA31" s="141"/>
      <c r="AB31" s="139"/>
      <c r="AC31" s="139"/>
      <c r="AD31" s="139"/>
      <c r="AE31" s="119">
        <f t="shared" si="4"/>
        <v>0</v>
      </c>
      <c r="AF31" s="139"/>
      <c r="AG31" s="139"/>
      <c r="AH31" s="142"/>
      <c r="AI31" s="142"/>
      <c r="AJ31" s="142"/>
      <c r="AK31" s="143"/>
      <c r="AL31" s="143"/>
    </row>
    <row r="32" spans="1:38" ht="12.75" x14ac:dyDescent="0.2">
      <c r="A32" s="116">
        <v>27</v>
      </c>
      <c r="B32" s="134"/>
      <c r="C32" s="135"/>
      <c r="D32" s="135"/>
      <c r="E32" s="135"/>
      <c r="F32" s="135"/>
      <c r="G32" s="134"/>
      <c r="H32" s="136"/>
      <c r="I32" s="136"/>
      <c r="J32" s="134"/>
      <c r="K32" s="137"/>
      <c r="L32" s="134"/>
      <c r="M32" s="138"/>
      <c r="N32" s="138"/>
      <c r="O32" s="117">
        <f t="shared" si="0"/>
        <v>0</v>
      </c>
      <c r="P32" s="41"/>
      <c r="Q32" s="41"/>
      <c r="R32" s="120">
        <f t="shared" si="1"/>
        <v>0</v>
      </c>
      <c r="S32" s="139"/>
      <c r="T32" s="280"/>
      <c r="U32" s="41"/>
      <c r="V32" s="41"/>
      <c r="W32" s="138"/>
      <c r="X32" s="138"/>
      <c r="Y32" s="117">
        <f t="shared" si="2"/>
        <v>0</v>
      </c>
      <c r="Z32" s="118" t="str">
        <f t="shared" si="3"/>
        <v xml:space="preserve"> </v>
      </c>
      <c r="AA32" s="141"/>
      <c r="AB32" s="139"/>
      <c r="AC32" s="139"/>
      <c r="AD32" s="139"/>
      <c r="AE32" s="119">
        <f t="shared" si="4"/>
        <v>0</v>
      </c>
      <c r="AF32" s="139"/>
      <c r="AG32" s="139"/>
      <c r="AH32" s="142"/>
      <c r="AI32" s="142"/>
      <c r="AJ32" s="142"/>
      <c r="AK32" s="143"/>
      <c r="AL32" s="143"/>
    </row>
    <row r="33" spans="1:38" ht="12.75" x14ac:dyDescent="0.2">
      <c r="A33" s="116">
        <v>28</v>
      </c>
      <c r="B33" s="134"/>
      <c r="C33" s="135"/>
      <c r="D33" s="135"/>
      <c r="E33" s="135"/>
      <c r="F33" s="135"/>
      <c r="G33" s="134"/>
      <c r="H33" s="136"/>
      <c r="I33" s="136"/>
      <c r="J33" s="134"/>
      <c r="K33" s="137"/>
      <c r="L33" s="134"/>
      <c r="M33" s="138"/>
      <c r="N33" s="138"/>
      <c r="O33" s="117">
        <f t="shared" si="0"/>
        <v>0</v>
      </c>
      <c r="P33" s="41"/>
      <c r="Q33" s="41"/>
      <c r="R33" s="120">
        <f t="shared" si="1"/>
        <v>0</v>
      </c>
      <c r="S33" s="139"/>
      <c r="T33" s="280"/>
      <c r="U33" s="41"/>
      <c r="V33" s="41"/>
      <c r="W33" s="138"/>
      <c r="X33" s="138"/>
      <c r="Y33" s="117">
        <f t="shared" si="2"/>
        <v>0</v>
      </c>
      <c r="Z33" s="118" t="str">
        <f t="shared" si="3"/>
        <v xml:space="preserve"> </v>
      </c>
      <c r="AA33" s="141"/>
      <c r="AB33" s="139"/>
      <c r="AC33" s="139"/>
      <c r="AD33" s="139"/>
      <c r="AE33" s="119">
        <f t="shared" si="4"/>
        <v>0</v>
      </c>
      <c r="AF33" s="139"/>
      <c r="AG33" s="139"/>
      <c r="AH33" s="142"/>
      <c r="AI33" s="142"/>
      <c r="AJ33" s="142"/>
      <c r="AK33" s="143"/>
      <c r="AL33" s="143"/>
    </row>
    <row r="34" spans="1:38" ht="12.75" x14ac:dyDescent="0.2">
      <c r="A34" s="116">
        <v>29</v>
      </c>
      <c r="B34" s="134"/>
      <c r="C34" s="135"/>
      <c r="D34" s="135"/>
      <c r="E34" s="135"/>
      <c r="F34" s="135"/>
      <c r="G34" s="134"/>
      <c r="H34" s="136"/>
      <c r="I34" s="136"/>
      <c r="J34" s="134"/>
      <c r="K34" s="137"/>
      <c r="L34" s="134"/>
      <c r="M34" s="138"/>
      <c r="N34" s="138"/>
      <c r="O34" s="117">
        <f t="shared" si="0"/>
        <v>0</v>
      </c>
      <c r="P34" s="41"/>
      <c r="Q34" s="41"/>
      <c r="R34" s="120">
        <f t="shared" si="1"/>
        <v>0</v>
      </c>
      <c r="S34" s="139"/>
      <c r="T34" s="280"/>
      <c r="U34" s="41"/>
      <c r="V34" s="41"/>
      <c r="W34" s="138"/>
      <c r="X34" s="138"/>
      <c r="Y34" s="117">
        <f t="shared" si="2"/>
        <v>0</v>
      </c>
      <c r="Z34" s="118" t="str">
        <f t="shared" si="3"/>
        <v xml:space="preserve"> </v>
      </c>
      <c r="AA34" s="141"/>
      <c r="AB34" s="139"/>
      <c r="AC34" s="139"/>
      <c r="AD34" s="139"/>
      <c r="AE34" s="119">
        <f t="shared" si="4"/>
        <v>0</v>
      </c>
      <c r="AF34" s="139"/>
      <c r="AG34" s="139"/>
      <c r="AH34" s="142"/>
      <c r="AI34" s="142"/>
      <c r="AJ34" s="142"/>
      <c r="AK34" s="143"/>
      <c r="AL34" s="143"/>
    </row>
    <row r="35" spans="1:38" ht="12.75" x14ac:dyDescent="0.2">
      <c r="A35" s="116">
        <v>30</v>
      </c>
      <c r="B35" s="134"/>
      <c r="C35" s="135"/>
      <c r="D35" s="135"/>
      <c r="E35" s="135"/>
      <c r="F35" s="135"/>
      <c r="G35" s="134"/>
      <c r="H35" s="136"/>
      <c r="I35" s="136"/>
      <c r="J35" s="134"/>
      <c r="K35" s="137"/>
      <c r="L35" s="134"/>
      <c r="M35" s="138"/>
      <c r="N35" s="138"/>
      <c r="O35" s="117">
        <f t="shared" si="0"/>
        <v>0</v>
      </c>
      <c r="P35" s="41"/>
      <c r="Q35" s="41"/>
      <c r="R35" s="120">
        <f t="shared" si="1"/>
        <v>0</v>
      </c>
      <c r="S35" s="139"/>
      <c r="T35" s="280"/>
      <c r="U35" s="41"/>
      <c r="V35" s="41"/>
      <c r="W35" s="138"/>
      <c r="X35" s="138"/>
      <c r="Y35" s="117">
        <f t="shared" si="2"/>
        <v>0</v>
      </c>
      <c r="Z35" s="118" t="str">
        <f t="shared" si="3"/>
        <v xml:space="preserve"> </v>
      </c>
      <c r="AA35" s="141"/>
      <c r="AB35" s="139"/>
      <c r="AC35" s="139"/>
      <c r="AD35" s="139"/>
      <c r="AE35" s="119">
        <f t="shared" si="4"/>
        <v>0</v>
      </c>
      <c r="AF35" s="139"/>
      <c r="AG35" s="139"/>
      <c r="AH35" s="142"/>
      <c r="AI35" s="142"/>
      <c r="AJ35" s="142"/>
      <c r="AK35" s="143"/>
      <c r="AL35" s="143"/>
    </row>
    <row r="36" spans="1:38" ht="12.75" x14ac:dyDescent="0.2">
      <c r="A36" s="116">
        <v>31</v>
      </c>
      <c r="B36" s="134"/>
      <c r="C36" s="135"/>
      <c r="D36" s="135"/>
      <c r="E36" s="135"/>
      <c r="F36" s="135"/>
      <c r="G36" s="134"/>
      <c r="H36" s="136"/>
      <c r="I36" s="136"/>
      <c r="J36" s="134"/>
      <c r="K36" s="137"/>
      <c r="L36" s="134"/>
      <c r="M36" s="138"/>
      <c r="N36" s="138"/>
      <c r="O36" s="117">
        <f t="shared" si="0"/>
        <v>0</v>
      </c>
      <c r="P36" s="41"/>
      <c r="Q36" s="41"/>
      <c r="R36" s="120">
        <f t="shared" si="1"/>
        <v>0</v>
      </c>
      <c r="S36" s="139"/>
      <c r="T36" s="280"/>
      <c r="U36" s="41"/>
      <c r="V36" s="41"/>
      <c r="W36" s="138"/>
      <c r="X36" s="138"/>
      <c r="Y36" s="117">
        <f t="shared" si="2"/>
        <v>0</v>
      </c>
      <c r="Z36" s="118" t="str">
        <f t="shared" si="3"/>
        <v xml:space="preserve"> </v>
      </c>
      <c r="AA36" s="141"/>
      <c r="AB36" s="139"/>
      <c r="AC36" s="139"/>
      <c r="AD36" s="139"/>
      <c r="AE36" s="119">
        <f t="shared" si="4"/>
        <v>0</v>
      </c>
      <c r="AF36" s="139"/>
      <c r="AG36" s="139"/>
      <c r="AH36" s="142"/>
      <c r="AI36" s="142"/>
      <c r="AJ36" s="142"/>
      <c r="AK36" s="143"/>
      <c r="AL36" s="143"/>
    </row>
    <row r="37" spans="1:38" ht="12.75" x14ac:dyDescent="0.2">
      <c r="A37" s="116">
        <v>32</v>
      </c>
      <c r="B37" s="134"/>
      <c r="C37" s="135"/>
      <c r="D37" s="135"/>
      <c r="E37" s="135"/>
      <c r="F37" s="135"/>
      <c r="G37" s="134"/>
      <c r="H37" s="136"/>
      <c r="I37" s="136"/>
      <c r="J37" s="134"/>
      <c r="K37" s="137"/>
      <c r="L37" s="134"/>
      <c r="M37" s="138"/>
      <c r="N37" s="138"/>
      <c r="O37" s="117">
        <f t="shared" si="0"/>
        <v>0</v>
      </c>
      <c r="P37" s="41"/>
      <c r="Q37" s="41"/>
      <c r="R37" s="120">
        <f t="shared" si="1"/>
        <v>0</v>
      </c>
      <c r="S37" s="139"/>
      <c r="T37" s="280"/>
      <c r="U37" s="41"/>
      <c r="V37" s="41"/>
      <c r="W37" s="138"/>
      <c r="X37" s="138"/>
      <c r="Y37" s="117">
        <f t="shared" si="2"/>
        <v>0</v>
      </c>
      <c r="Z37" s="118" t="str">
        <f t="shared" si="3"/>
        <v xml:space="preserve"> </v>
      </c>
      <c r="AA37" s="141"/>
      <c r="AB37" s="139"/>
      <c r="AC37" s="139"/>
      <c r="AD37" s="139"/>
      <c r="AE37" s="119">
        <f t="shared" si="4"/>
        <v>0</v>
      </c>
      <c r="AF37" s="139"/>
      <c r="AG37" s="139"/>
      <c r="AH37" s="142"/>
      <c r="AI37" s="142"/>
      <c r="AJ37" s="142"/>
      <c r="AK37" s="143"/>
      <c r="AL37" s="143"/>
    </row>
    <row r="38" spans="1:38" ht="12.75" x14ac:dyDescent="0.2">
      <c r="A38" s="116">
        <v>33</v>
      </c>
      <c r="B38" s="134"/>
      <c r="C38" s="135"/>
      <c r="D38" s="135"/>
      <c r="E38" s="135"/>
      <c r="F38" s="135"/>
      <c r="G38" s="134"/>
      <c r="H38" s="136"/>
      <c r="I38" s="136"/>
      <c r="J38" s="134"/>
      <c r="K38" s="137"/>
      <c r="L38" s="134"/>
      <c r="M38" s="138"/>
      <c r="N38" s="138"/>
      <c r="O38" s="117">
        <f t="shared" si="0"/>
        <v>0</v>
      </c>
      <c r="P38" s="41"/>
      <c r="Q38" s="41"/>
      <c r="R38" s="120">
        <f t="shared" si="1"/>
        <v>0</v>
      </c>
      <c r="S38" s="139"/>
      <c r="T38" s="280"/>
      <c r="U38" s="41"/>
      <c r="V38" s="41"/>
      <c r="W38" s="138"/>
      <c r="X38" s="138"/>
      <c r="Y38" s="117">
        <f t="shared" si="2"/>
        <v>0</v>
      </c>
      <c r="Z38" s="118" t="str">
        <f t="shared" si="3"/>
        <v xml:space="preserve"> </v>
      </c>
      <c r="AA38" s="141"/>
      <c r="AB38" s="139"/>
      <c r="AC38" s="139"/>
      <c r="AD38" s="139"/>
      <c r="AE38" s="119">
        <f t="shared" si="4"/>
        <v>0</v>
      </c>
      <c r="AF38" s="139"/>
      <c r="AG38" s="139"/>
      <c r="AH38" s="142"/>
      <c r="AI38" s="142"/>
      <c r="AJ38" s="142"/>
      <c r="AK38" s="143"/>
      <c r="AL38" s="143"/>
    </row>
    <row r="39" spans="1:38" ht="12.75" x14ac:dyDescent="0.2">
      <c r="A39" s="116">
        <v>34</v>
      </c>
      <c r="B39" s="134"/>
      <c r="C39" s="135"/>
      <c r="D39" s="135"/>
      <c r="E39" s="135"/>
      <c r="F39" s="135"/>
      <c r="G39" s="134"/>
      <c r="H39" s="136"/>
      <c r="I39" s="136"/>
      <c r="J39" s="134"/>
      <c r="K39" s="137"/>
      <c r="L39" s="134"/>
      <c r="M39" s="138"/>
      <c r="N39" s="138"/>
      <c r="O39" s="117">
        <f t="shared" si="0"/>
        <v>0</v>
      </c>
      <c r="P39" s="41"/>
      <c r="Q39" s="41"/>
      <c r="R39" s="120">
        <f t="shared" si="1"/>
        <v>0</v>
      </c>
      <c r="S39" s="139"/>
      <c r="T39" s="280"/>
      <c r="U39" s="41"/>
      <c r="V39" s="41"/>
      <c r="W39" s="138"/>
      <c r="X39" s="138"/>
      <c r="Y39" s="117">
        <f t="shared" si="2"/>
        <v>0</v>
      </c>
      <c r="Z39" s="118" t="str">
        <f t="shared" si="3"/>
        <v xml:space="preserve"> </v>
      </c>
      <c r="AA39" s="141"/>
      <c r="AB39" s="139"/>
      <c r="AC39" s="139"/>
      <c r="AD39" s="139"/>
      <c r="AE39" s="119">
        <f t="shared" si="4"/>
        <v>0</v>
      </c>
      <c r="AF39" s="139"/>
      <c r="AG39" s="139"/>
      <c r="AH39" s="145"/>
      <c r="AI39" s="145"/>
      <c r="AJ39" s="145"/>
      <c r="AK39" s="143"/>
      <c r="AL39" s="143"/>
    </row>
    <row r="40" spans="1:38" ht="12.75" x14ac:dyDescent="0.2">
      <c r="A40" s="116">
        <v>35</v>
      </c>
      <c r="B40" s="134"/>
      <c r="C40" s="135"/>
      <c r="D40" s="135"/>
      <c r="E40" s="135"/>
      <c r="F40" s="135"/>
      <c r="G40" s="134"/>
      <c r="H40" s="136"/>
      <c r="I40" s="136"/>
      <c r="J40" s="134"/>
      <c r="K40" s="137"/>
      <c r="L40" s="134"/>
      <c r="M40" s="138"/>
      <c r="N40" s="138"/>
      <c r="O40" s="117">
        <f t="shared" si="0"/>
        <v>0</v>
      </c>
      <c r="P40" s="41"/>
      <c r="Q40" s="41"/>
      <c r="R40" s="120">
        <f t="shared" si="1"/>
        <v>0</v>
      </c>
      <c r="S40" s="139"/>
      <c r="T40" s="280"/>
      <c r="U40" s="41"/>
      <c r="V40" s="41"/>
      <c r="W40" s="138"/>
      <c r="X40" s="138"/>
      <c r="Y40" s="117">
        <f t="shared" si="2"/>
        <v>0</v>
      </c>
      <c r="Z40" s="118" t="str">
        <f t="shared" si="3"/>
        <v xml:space="preserve"> </v>
      </c>
      <c r="AA40" s="141"/>
      <c r="AB40" s="139"/>
      <c r="AC40" s="139"/>
      <c r="AD40" s="139"/>
      <c r="AE40" s="119">
        <f t="shared" si="4"/>
        <v>0</v>
      </c>
      <c r="AF40" s="139"/>
      <c r="AG40" s="139"/>
      <c r="AH40" s="145"/>
      <c r="AI40" s="145"/>
      <c r="AJ40" s="145"/>
      <c r="AK40" s="143"/>
      <c r="AL40" s="143"/>
    </row>
    <row r="41" spans="1:38" ht="12.75" x14ac:dyDescent="0.2">
      <c r="A41" s="116">
        <v>36</v>
      </c>
      <c r="B41" s="134"/>
      <c r="C41" s="135"/>
      <c r="D41" s="135"/>
      <c r="E41" s="135"/>
      <c r="F41" s="135"/>
      <c r="G41" s="134"/>
      <c r="H41" s="136"/>
      <c r="I41" s="136"/>
      <c r="J41" s="134"/>
      <c r="K41" s="137"/>
      <c r="L41" s="134"/>
      <c r="M41" s="138"/>
      <c r="N41" s="138"/>
      <c r="O41" s="117">
        <f t="shared" si="0"/>
        <v>0</v>
      </c>
      <c r="P41" s="41"/>
      <c r="Q41" s="41"/>
      <c r="R41" s="120">
        <f t="shared" si="1"/>
        <v>0</v>
      </c>
      <c r="S41" s="139"/>
      <c r="T41" s="280"/>
      <c r="U41" s="41"/>
      <c r="V41" s="41"/>
      <c r="W41" s="138"/>
      <c r="X41" s="138"/>
      <c r="Y41" s="117">
        <f t="shared" si="2"/>
        <v>0</v>
      </c>
      <c r="Z41" s="118" t="str">
        <f t="shared" si="3"/>
        <v xml:space="preserve"> </v>
      </c>
      <c r="AA41" s="141"/>
      <c r="AB41" s="139"/>
      <c r="AC41" s="139"/>
      <c r="AD41" s="139"/>
      <c r="AE41" s="119">
        <f t="shared" si="4"/>
        <v>0</v>
      </c>
      <c r="AF41" s="139"/>
      <c r="AG41" s="139"/>
      <c r="AH41" s="145"/>
      <c r="AI41" s="145"/>
      <c r="AJ41" s="145"/>
      <c r="AK41" s="143"/>
      <c r="AL41" s="143"/>
    </row>
    <row r="42" spans="1:38" ht="12.75" x14ac:dyDescent="0.2">
      <c r="A42" s="116">
        <v>37</v>
      </c>
      <c r="B42" s="134"/>
      <c r="C42" s="135"/>
      <c r="D42" s="135"/>
      <c r="E42" s="135"/>
      <c r="F42" s="135"/>
      <c r="G42" s="134"/>
      <c r="H42" s="136"/>
      <c r="I42" s="136"/>
      <c r="J42" s="134"/>
      <c r="K42" s="137"/>
      <c r="L42" s="134"/>
      <c r="M42" s="138"/>
      <c r="N42" s="138"/>
      <c r="O42" s="117">
        <f t="shared" si="0"/>
        <v>0</v>
      </c>
      <c r="P42" s="41"/>
      <c r="Q42" s="41"/>
      <c r="R42" s="120">
        <f t="shared" si="1"/>
        <v>0</v>
      </c>
      <c r="S42" s="139"/>
      <c r="T42" s="280"/>
      <c r="U42" s="41"/>
      <c r="V42" s="41"/>
      <c r="W42" s="138"/>
      <c r="X42" s="138"/>
      <c r="Y42" s="117">
        <f t="shared" si="2"/>
        <v>0</v>
      </c>
      <c r="Z42" s="118" t="str">
        <f t="shared" si="3"/>
        <v xml:space="preserve"> </v>
      </c>
      <c r="AA42" s="141"/>
      <c r="AB42" s="139"/>
      <c r="AC42" s="139"/>
      <c r="AD42" s="139"/>
      <c r="AE42" s="119">
        <f t="shared" si="4"/>
        <v>0</v>
      </c>
      <c r="AF42" s="139"/>
      <c r="AG42" s="139"/>
      <c r="AH42" s="145"/>
      <c r="AI42" s="145"/>
      <c r="AJ42" s="145"/>
      <c r="AK42" s="143"/>
      <c r="AL42" s="143"/>
    </row>
    <row r="43" spans="1:38" ht="12.75" x14ac:dyDescent="0.2">
      <c r="A43" s="116">
        <v>38</v>
      </c>
      <c r="B43" s="134"/>
      <c r="C43" s="135"/>
      <c r="D43" s="135"/>
      <c r="E43" s="135"/>
      <c r="F43" s="135"/>
      <c r="G43" s="134"/>
      <c r="H43" s="136"/>
      <c r="I43" s="136"/>
      <c r="J43" s="134"/>
      <c r="K43" s="137"/>
      <c r="L43" s="134"/>
      <c r="M43" s="138"/>
      <c r="N43" s="138"/>
      <c r="O43" s="117">
        <f t="shared" si="0"/>
        <v>0</v>
      </c>
      <c r="P43" s="41"/>
      <c r="Q43" s="41"/>
      <c r="R43" s="120">
        <f t="shared" si="1"/>
        <v>0</v>
      </c>
      <c r="S43" s="139"/>
      <c r="T43" s="280"/>
      <c r="U43" s="41"/>
      <c r="V43" s="41"/>
      <c r="W43" s="138"/>
      <c r="X43" s="138"/>
      <c r="Y43" s="117">
        <f t="shared" si="2"/>
        <v>0</v>
      </c>
      <c r="Z43" s="118" t="str">
        <f t="shared" si="3"/>
        <v xml:space="preserve"> </v>
      </c>
      <c r="AA43" s="141"/>
      <c r="AB43" s="139"/>
      <c r="AC43" s="139"/>
      <c r="AD43" s="139"/>
      <c r="AE43" s="119">
        <f t="shared" si="4"/>
        <v>0</v>
      </c>
      <c r="AF43" s="139"/>
      <c r="AG43" s="139"/>
      <c r="AH43" s="145"/>
      <c r="AI43" s="145"/>
      <c r="AJ43" s="145"/>
      <c r="AK43" s="143"/>
      <c r="AL43" s="143"/>
    </row>
    <row r="44" spans="1:38" ht="12.75" x14ac:dyDescent="0.2">
      <c r="A44" s="116">
        <v>39</v>
      </c>
      <c r="B44" s="134"/>
      <c r="C44" s="135"/>
      <c r="D44" s="135"/>
      <c r="E44" s="135"/>
      <c r="F44" s="135"/>
      <c r="G44" s="134"/>
      <c r="H44" s="136"/>
      <c r="I44" s="136"/>
      <c r="J44" s="134"/>
      <c r="K44" s="137"/>
      <c r="L44" s="134"/>
      <c r="M44" s="138"/>
      <c r="N44" s="138"/>
      <c r="O44" s="117">
        <f t="shared" si="0"/>
        <v>0</v>
      </c>
      <c r="P44" s="41"/>
      <c r="Q44" s="41"/>
      <c r="R44" s="120">
        <f t="shared" si="1"/>
        <v>0</v>
      </c>
      <c r="S44" s="139"/>
      <c r="T44" s="280"/>
      <c r="U44" s="41"/>
      <c r="V44" s="41"/>
      <c r="W44" s="138"/>
      <c r="X44" s="138"/>
      <c r="Y44" s="117">
        <f t="shared" si="2"/>
        <v>0</v>
      </c>
      <c r="Z44" s="118" t="str">
        <f t="shared" si="3"/>
        <v xml:space="preserve"> </v>
      </c>
      <c r="AA44" s="141"/>
      <c r="AB44" s="139"/>
      <c r="AC44" s="139"/>
      <c r="AD44" s="139"/>
      <c r="AE44" s="119">
        <f t="shared" si="4"/>
        <v>0</v>
      </c>
      <c r="AF44" s="139"/>
      <c r="AG44" s="139"/>
      <c r="AH44" s="145"/>
      <c r="AI44" s="145"/>
      <c r="AJ44" s="145"/>
      <c r="AK44" s="143"/>
      <c r="AL44" s="143"/>
    </row>
    <row r="45" spans="1:38" ht="12.75" x14ac:dyDescent="0.2">
      <c r="A45" s="116">
        <v>40</v>
      </c>
      <c r="B45" s="134"/>
      <c r="C45" s="135"/>
      <c r="D45" s="135"/>
      <c r="E45" s="135"/>
      <c r="F45" s="135"/>
      <c r="G45" s="134"/>
      <c r="H45" s="136"/>
      <c r="I45" s="136"/>
      <c r="J45" s="134"/>
      <c r="K45" s="137"/>
      <c r="L45" s="134"/>
      <c r="M45" s="138"/>
      <c r="N45" s="138"/>
      <c r="O45" s="117">
        <f t="shared" si="0"/>
        <v>0</v>
      </c>
      <c r="P45" s="41"/>
      <c r="Q45" s="41"/>
      <c r="R45" s="120">
        <f t="shared" si="1"/>
        <v>0</v>
      </c>
      <c r="S45" s="139"/>
      <c r="T45" s="280"/>
      <c r="U45" s="41"/>
      <c r="V45" s="41"/>
      <c r="W45" s="138"/>
      <c r="X45" s="138"/>
      <c r="Y45" s="117">
        <f t="shared" si="2"/>
        <v>0</v>
      </c>
      <c r="Z45" s="118" t="str">
        <f t="shared" si="3"/>
        <v xml:space="preserve"> </v>
      </c>
      <c r="AA45" s="141"/>
      <c r="AB45" s="139"/>
      <c r="AC45" s="139"/>
      <c r="AD45" s="139"/>
      <c r="AE45" s="119">
        <f t="shared" si="4"/>
        <v>0</v>
      </c>
      <c r="AF45" s="139"/>
      <c r="AG45" s="139"/>
      <c r="AH45" s="145"/>
      <c r="AI45" s="145"/>
      <c r="AJ45" s="145"/>
      <c r="AK45" s="143"/>
      <c r="AL45" s="143"/>
    </row>
    <row r="46" spans="1:38" ht="12.75" x14ac:dyDescent="0.2">
      <c r="A46" s="116">
        <v>41</v>
      </c>
      <c r="B46" s="134"/>
      <c r="C46" s="135"/>
      <c r="D46" s="135"/>
      <c r="E46" s="135"/>
      <c r="F46" s="135"/>
      <c r="G46" s="134"/>
      <c r="H46" s="136"/>
      <c r="I46" s="136"/>
      <c r="J46" s="134"/>
      <c r="K46" s="137"/>
      <c r="L46" s="134"/>
      <c r="M46" s="138"/>
      <c r="N46" s="138"/>
      <c r="O46" s="117">
        <f t="shared" si="0"/>
        <v>0</v>
      </c>
      <c r="P46" s="41"/>
      <c r="Q46" s="41"/>
      <c r="R46" s="120">
        <f t="shared" si="1"/>
        <v>0</v>
      </c>
      <c r="S46" s="139"/>
      <c r="T46" s="280"/>
      <c r="U46" s="41"/>
      <c r="V46" s="41"/>
      <c r="W46" s="138"/>
      <c r="X46" s="138"/>
      <c r="Y46" s="117">
        <f t="shared" si="2"/>
        <v>0</v>
      </c>
      <c r="Z46" s="118" t="str">
        <f t="shared" si="3"/>
        <v xml:space="preserve"> </v>
      </c>
      <c r="AA46" s="141"/>
      <c r="AB46" s="139"/>
      <c r="AC46" s="139"/>
      <c r="AD46" s="139"/>
      <c r="AE46" s="119">
        <f t="shared" si="4"/>
        <v>0</v>
      </c>
      <c r="AF46" s="139"/>
      <c r="AG46" s="139"/>
      <c r="AH46" s="145"/>
      <c r="AI46" s="145"/>
      <c r="AJ46" s="145"/>
      <c r="AK46" s="143"/>
      <c r="AL46" s="143"/>
    </row>
    <row r="47" spans="1:38" ht="12.75" x14ac:dyDescent="0.2">
      <c r="A47" s="116">
        <v>42</v>
      </c>
      <c r="B47" s="134"/>
      <c r="C47" s="135"/>
      <c r="D47" s="135"/>
      <c r="E47" s="135"/>
      <c r="F47" s="135"/>
      <c r="G47" s="134"/>
      <c r="H47" s="136"/>
      <c r="I47" s="136"/>
      <c r="J47" s="134"/>
      <c r="K47" s="137"/>
      <c r="L47" s="134"/>
      <c r="M47" s="138"/>
      <c r="N47" s="138"/>
      <c r="O47" s="117">
        <f t="shared" si="0"/>
        <v>0</v>
      </c>
      <c r="P47" s="41"/>
      <c r="Q47" s="41"/>
      <c r="R47" s="120">
        <f t="shared" si="1"/>
        <v>0</v>
      </c>
      <c r="S47" s="139"/>
      <c r="T47" s="280"/>
      <c r="U47" s="41"/>
      <c r="V47" s="41"/>
      <c r="W47" s="138"/>
      <c r="X47" s="138"/>
      <c r="Y47" s="117">
        <f t="shared" si="2"/>
        <v>0</v>
      </c>
      <c r="Z47" s="118" t="str">
        <f t="shared" si="3"/>
        <v xml:space="preserve"> </v>
      </c>
      <c r="AA47" s="141"/>
      <c r="AB47" s="139"/>
      <c r="AC47" s="139"/>
      <c r="AD47" s="139"/>
      <c r="AE47" s="119">
        <f t="shared" si="4"/>
        <v>0</v>
      </c>
      <c r="AF47" s="139"/>
      <c r="AG47" s="139"/>
      <c r="AH47" s="145"/>
      <c r="AI47" s="145"/>
      <c r="AJ47" s="145"/>
      <c r="AK47" s="143"/>
      <c r="AL47" s="143"/>
    </row>
    <row r="48" spans="1:38" ht="12.75" x14ac:dyDescent="0.2">
      <c r="A48" s="116">
        <v>43</v>
      </c>
      <c r="B48" s="134"/>
      <c r="C48" s="135"/>
      <c r="D48" s="135"/>
      <c r="E48" s="135"/>
      <c r="F48" s="135"/>
      <c r="G48" s="134"/>
      <c r="H48" s="136"/>
      <c r="I48" s="136"/>
      <c r="J48" s="134"/>
      <c r="K48" s="137"/>
      <c r="L48" s="134"/>
      <c r="M48" s="138"/>
      <c r="N48" s="138"/>
      <c r="O48" s="117">
        <f t="shared" si="0"/>
        <v>0</v>
      </c>
      <c r="P48" s="41"/>
      <c r="Q48" s="41"/>
      <c r="R48" s="120">
        <f t="shared" si="1"/>
        <v>0</v>
      </c>
      <c r="S48" s="139"/>
      <c r="T48" s="280"/>
      <c r="U48" s="41"/>
      <c r="V48" s="41"/>
      <c r="W48" s="138"/>
      <c r="X48" s="138"/>
      <c r="Y48" s="117">
        <f t="shared" si="2"/>
        <v>0</v>
      </c>
      <c r="Z48" s="118" t="str">
        <f t="shared" si="3"/>
        <v xml:space="preserve"> </v>
      </c>
      <c r="AA48" s="141"/>
      <c r="AB48" s="139"/>
      <c r="AC48" s="139"/>
      <c r="AD48" s="139"/>
      <c r="AE48" s="119">
        <f t="shared" si="4"/>
        <v>0</v>
      </c>
      <c r="AF48" s="139"/>
      <c r="AG48" s="139"/>
      <c r="AH48" s="145"/>
      <c r="AI48" s="145"/>
      <c r="AJ48" s="145"/>
      <c r="AK48" s="143"/>
      <c r="AL48" s="143"/>
    </row>
    <row r="49" spans="1:38" ht="12.75" x14ac:dyDescent="0.2">
      <c r="A49" s="116">
        <v>44</v>
      </c>
      <c r="B49" s="134"/>
      <c r="C49" s="135"/>
      <c r="D49" s="135"/>
      <c r="E49" s="135"/>
      <c r="F49" s="135"/>
      <c r="G49" s="134"/>
      <c r="H49" s="136"/>
      <c r="I49" s="136"/>
      <c r="J49" s="134"/>
      <c r="K49" s="137"/>
      <c r="L49" s="134"/>
      <c r="M49" s="138"/>
      <c r="N49" s="138"/>
      <c r="O49" s="117">
        <f t="shared" si="0"/>
        <v>0</v>
      </c>
      <c r="P49" s="41"/>
      <c r="Q49" s="41"/>
      <c r="R49" s="120">
        <f t="shared" si="1"/>
        <v>0</v>
      </c>
      <c r="S49" s="139"/>
      <c r="T49" s="280"/>
      <c r="U49" s="41"/>
      <c r="V49" s="41"/>
      <c r="W49" s="138"/>
      <c r="X49" s="138"/>
      <c r="Y49" s="117">
        <f t="shared" si="2"/>
        <v>0</v>
      </c>
      <c r="Z49" s="118" t="str">
        <f t="shared" si="3"/>
        <v xml:space="preserve"> </v>
      </c>
      <c r="AA49" s="141"/>
      <c r="AB49" s="139"/>
      <c r="AC49" s="139"/>
      <c r="AD49" s="139"/>
      <c r="AE49" s="119">
        <f t="shared" si="4"/>
        <v>0</v>
      </c>
      <c r="AF49" s="139"/>
      <c r="AG49" s="139"/>
      <c r="AH49" s="145"/>
      <c r="AI49" s="145"/>
      <c r="AJ49" s="145"/>
      <c r="AK49" s="143"/>
      <c r="AL49" s="143"/>
    </row>
    <row r="50" spans="1:38" ht="12.75" x14ac:dyDescent="0.2">
      <c r="A50" s="116">
        <v>45</v>
      </c>
      <c r="B50" s="134"/>
      <c r="C50" s="135"/>
      <c r="D50" s="135"/>
      <c r="E50" s="135"/>
      <c r="F50" s="135"/>
      <c r="G50" s="134"/>
      <c r="H50" s="136"/>
      <c r="I50" s="136"/>
      <c r="J50" s="134"/>
      <c r="K50" s="137"/>
      <c r="L50" s="134"/>
      <c r="M50" s="138"/>
      <c r="N50" s="138"/>
      <c r="O50" s="117">
        <f t="shared" si="0"/>
        <v>0</v>
      </c>
      <c r="P50" s="41"/>
      <c r="Q50" s="41"/>
      <c r="R50" s="120">
        <f t="shared" si="1"/>
        <v>0</v>
      </c>
      <c r="S50" s="139"/>
      <c r="T50" s="280"/>
      <c r="U50" s="41"/>
      <c r="V50" s="41"/>
      <c r="W50" s="138"/>
      <c r="X50" s="138"/>
      <c r="Y50" s="117">
        <f t="shared" si="2"/>
        <v>0</v>
      </c>
      <c r="Z50" s="118" t="str">
        <f t="shared" si="3"/>
        <v xml:space="preserve"> </v>
      </c>
      <c r="AA50" s="141"/>
      <c r="AB50" s="139"/>
      <c r="AC50" s="139"/>
      <c r="AD50" s="139"/>
      <c r="AE50" s="119">
        <f t="shared" si="4"/>
        <v>0</v>
      </c>
      <c r="AF50" s="139"/>
      <c r="AG50" s="139"/>
      <c r="AH50" s="145"/>
      <c r="AI50" s="145"/>
      <c r="AJ50" s="145"/>
      <c r="AK50" s="143"/>
      <c r="AL50" s="143"/>
    </row>
    <row r="51" spans="1:38" ht="12.75" x14ac:dyDescent="0.2">
      <c r="A51" s="116">
        <v>46</v>
      </c>
      <c r="B51" s="134"/>
      <c r="C51" s="135"/>
      <c r="D51" s="135"/>
      <c r="E51" s="135"/>
      <c r="F51" s="135"/>
      <c r="G51" s="134"/>
      <c r="H51" s="136"/>
      <c r="I51" s="136"/>
      <c r="J51" s="134"/>
      <c r="K51" s="137"/>
      <c r="L51" s="134"/>
      <c r="M51" s="138"/>
      <c r="N51" s="138"/>
      <c r="O51" s="117">
        <f t="shared" si="0"/>
        <v>0</v>
      </c>
      <c r="P51" s="41"/>
      <c r="Q51" s="41"/>
      <c r="R51" s="120">
        <f t="shared" si="1"/>
        <v>0</v>
      </c>
      <c r="S51" s="139"/>
      <c r="T51" s="280"/>
      <c r="U51" s="41"/>
      <c r="V51" s="41"/>
      <c r="W51" s="138"/>
      <c r="X51" s="138"/>
      <c r="Y51" s="117">
        <f t="shared" si="2"/>
        <v>0</v>
      </c>
      <c r="Z51" s="118" t="str">
        <f t="shared" si="3"/>
        <v xml:space="preserve"> </v>
      </c>
      <c r="AA51" s="141"/>
      <c r="AB51" s="139"/>
      <c r="AC51" s="139"/>
      <c r="AD51" s="139"/>
      <c r="AE51" s="119">
        <f t="shared" si="4"/>
        <v>0</v>
      </c>
      <c r="AF51" s="139"/>
      <c r="AG51" s="139"/>
      <c r="AH51" s="145"/>
      <c r="AI51" s="145"/>
      <c r="AJ51" s="145"/>
      <c r="AK51" s="143"/>
      <c r="AL51" s="143"/>
    </row>
    <row r="52" spans="1:38" ht="12.75" x14ac:dyDescent="0.2">
      <c r="A52" s="116">
        <v>47</v>
      </c>
      <c r="B52" s="134"/>
      <c r="C52" s="135"/>
      <c r="D52" s="135"/>
      <c r="E52" s="135"/>
      <c r="F52" s="135"/>
      <c r="G52" s="134"/>
      <c r="H52" s="136"/>
      <c r="I52" s="136"/>
      <c r="J52" s="134"/>
      <c r="K52" s="137"/>
      <c r="L52" s="134"/>
      <c r="M52" s="138"/>
      <c r="N52" s="138"/>
      <c r="O52" s="117">
        <f t="shared" si="0"/>
        <v>0</v>
      </c>
      <c r="P52" s="41"/>
      <c r="Q52" s="41"/>
      <c r="R52" s="120">
        <f t="shared" si="1"/>
        <v>0</v>
      </c>
      <c r="S52" s="139"/>
      <c r="T52" s="280"/>
      <c r="U52" s="41"/>
      <c r="V52" s="41"/>
      <c r="W52" s="138"/>
      <c r="X52" s="138"/>
      <c r="Y52" s="117">
        <f t="shared" si="2"/>
        <v>0</v>
      </c>
      <c r="Z52" s="118" t="str">
        <f t="shared" si="3"/>
        <v xml:space="preserve"> </v>
      </c>
      <c r="AA52" s="141"/>
      <c r="AB52" s="139"/>
      <c r="AC52" s="139"/>
      <c r="AD52" s="139"/>
      <c r="AE52" s="119">
        <f t="shared" si="4"/>
        <v>0</v>
      </c>
      <c r="AF52" s="139"/>
      <c r="AG52" s="139"/>
      <c r="AH52" s="143"/>
      <c r="AI52" s="143"/>
      <c r="AJ52" s="143"/>
      <c r="AK52" s="143"/>
      <c r="AL52" s="143"/>
    </row>
    <row r="53" spans="1:38" ht="12.75" x14ac:dyDescent="0.2">
      <c r="A53" s="116">
        <v>48</v>
      </c>
      <c r="B53" s="134"/>
      <c r="C53" s="135"/>
      <c r="D53" s="135"/>
      <c r="E53" s="135"/>
      <c r="F53" s="135"/>
      <c r="G53" s="134"/>
      <c r="H53" s="136"/>
      <c r="I53" s="136"/>
      <c r="J53" s="134"/>
      <c r="K53" s="137"/>
      <c r="L53" s="134"/>
      <c r="M53" s="138"/>
      <c r="N53" s="138"/>
      <c r="O53" s="117">
        <f t="shared" si="0"/>
        <v>0</v>
      </c>
      <c r="P53" s="41"/>
      <c r="Q53" s="41"/>
      <c r="R53" s="120">
        <f t="shared" si="1"/>
        <v>0</v>
      </c>
      <c r="S53" s="139"/>
      <c r="T53" s="280"/>
      <c r="U53" s="41"/>
      <c r="V53" s="41"/>
      <c r="W53" s="138"/>
      <c r="X53" s="138"/>
      <c r="Y53" s="117">
        <f t="shared" si="2"/>
        <v>0</v>
      </c>
      <c r="Z53" s="118" t="str">
        <f t="shared" si="3"/>
        <v xml:space="preserve"> </v>
      </c>
      <c r="AA53" s="141"/>
      <c r="AB53" s="139"/>
      <c r="AC53" s="139"/>
      <c r="AD53" s="139"/>
      <c r="AE53" s="119">
        <f t="shared" si="4"/>
        <v>0</v>
      </c>
      <c r="AF53" s="139"/>
      <c r="AG53" s="139"/>
      <c r="AH53" s="143"/>
      <c r="AI53" s="143"/>
      <c r="AJ53" s="143"/>
      <c r="AK53" s="143"/>
      <c r="AL53" s="143"/>
    </row>
    <row r="54" spans="1:38" ht="12.75" x14ac:dyDescent="0.2">
      <c r="A54" s="116">
        <v>49</v>
      </c>
      <c r="B54" s="134"/>
      <c r="C54" s="135"/>
      <c r="D54" s="135"/>
      <c r="E54" s="135"/>
      <c r="F54" s="135"/>
      <c r="G54" s="134"/>
      <c r="H54" s="136"/>
      <c r="I54" s="136"/>
      <c r="J54" s="134"/>
      <c r="K54" s="137"/>
      <c r="L54" s="134"/>
      <c r="M54" s="138"/>
      <c r="N54" s="138"/>
      <c r="O54" s="117">
        <f t="shared" si="0"/>
        <v>0</v>
      </c>
      <c r="P54" s="41"/>
      <c r="Q54" s="41"/>
      <c r="R54" s="120">
        <f t="shared" si="1"/>
        <v>0</v>
      </c>
      <c r="S54" s="139"/>
      <c r="T54" s="280"/>
      <c r="U54" s="41"/>
      <c r="V54" s="41"/>
      <c r="W54" s="138"/>
      <c r="X54" s="138"/>
      <c r="Y54" s="117">
        <f t="shared" si="2"/>
        <v>0</v>
      </c>
      <c r="Z54" s="118" t="str">
        <f t="shared" si="3"/>
        <v xml:space="preserve"> </v>
      </c>
      <c r="AA54" s="141"/>
      <c r="AB54" s="139"/>
      <c r="AC54" s="139"/>
      <c r="AD54" s="139"/>
      <c r="AE54" s="119">
        <f t="shared" si="4"/>
        <v>0</v>
      </c>
      <c r="AF54" s="139"/>
      <c r="AG54" s="139"/>
      <c r="AH54" s="143"/>
      <c r="AI54" s="143"/>
      <c r="AJ54" s="143"/>
      <c r="AK54" s="143"/>
      <c r="AL54" s="143"/>
    </row>
    <row r="55" spans="1:38" ht="12.75" x14ac:dyDescent="0.2">
      <c r="A55" s="116">
        <v>50</v>
      </c>
      <c r="B55" s="134"/>
      <c r="C55" s="135"/>
      <c r="D55" s="135"/>
      <c r="E55" s="135"/>
      <c r="F55" s="135"/>
      <c r="G55" s="134"/>
      <c r="H55" s="136"/>
      <c r="I55" s="136"/>
      <c r="J55" s="134"/>
      <c r="K55" s="137"/>
      <c r="L55" s="134"/>
      <c r="M55" s="138"/>
      <c r="N55" s="138"/>
      <c r="O55" s="117">
        <f t="shared" si="0"/>
        <v>0</v>
      </c>
      <c r="P55" s="41"/>
      <c r="Q55" s="41"/>
      <c r="R55" s="120">
        <f t="shared" si="1"/>
        <v>0</v>
      </c>
      <c r="S55" s="139"/>
      <c r="T55" s="280"/>
      <c r="U55" s="41"/>
      <c r="V55" s="41"/>
      <c r="W55" s="138"/>
      <c r="X55" s="138"/>
      <c r="Y55" s="117">
        <f t="shared" si="2"/>
        <v>0</v>
      </c>
      <c r="Z55" s="118" t="str">
        <f t="shared" si="3"/>
        <v xml:space="preserve"> </v>
      </c>
      <c r="AA55" s="141"/>
      <c r="AB55" s="139"/>
      <c r="AC55" s="139"/>
      <c r="AD55" s="139"/>
      <c r="AE55" s="119">
        <f t="shared" si="4"/>
        <v>0</v>
      </c>
      <c r="AF55" s="139"/>
      <c r="AG55" s="139"/>
      <c r="AH55" s="143"/>
      <c r="AI55" s="143"/>
      <c r="AJ55" s="143"/>
      <c r="AK55" s="143"/>
      <c r="AL55" s="143"/>
    </row>
    <row r="56" spans="1:38" ht="12.75" x14ac:dyDescent="0.2">
      <c r="A56" s="116">
        <v>51</v>
      </c>
      <c r="B56" s="134"/>
      <c r="C56" s="135"/>
      <c r="D56" s="135"/>
      <c r="E56" s="135"/>
      <c r="F56" s="135"/>
      <c r="G56" s="134"/>
      <c r="H56" s="136"/>
      <c r="I56" s="136"/>
      <c r="J56" s="134"/>
      <c r="K56" s="137"/>
      <c r="L56" s="134"/>
      <c r="M56" s="138"/>
      <c r="N56" s="138"/>
      <c r="O56" s="117">
        <f t="shared" si="0"/>
        <v>0</v>
      </c>
      <c r="P56" s="41"/>
      <c r="Q56" s="41"/>
      <c r="R56" s="120">
        <f t="shared" si="1"/>
        <v>0</v>
      </c>
      <c r="S56" s="139"/>
      <c r="T56" s="280"/>
      <c r="U56" s="41"/>
      <c r="V56" s="41"/>
      <c r="W56" s="138"/>
      <c r="X56" s="138"/>
      <c r="Y56" s="117">
        <f t="shared" si="2"/>
        <v>0</v>
      </c>
      <c r="Z56" s="118" t="str">
        <f t="shared" si="3"/>
        <v xml:space="preserve"> </v>
      </c>
      <c r="AA56" s="141"/>
      <c r="AB56" s="139"/>
      <c r="AC56" s="139"/>
      <c r="AD56" s="139"/>
      <c r="AE56" s="119">
        <f t="shared" si="4"/>
        <v>0</v>
      </c>
      <c r="AF56" s="139"/>
      <c r="AG56" s="139"/>
      <c r="AH56" s="143"/>
      <c r="AI56" s="143"/>
      <c r="AJ56" s="143"/>
      <c r="AK56" s="143"/>
      <c r="AL56" s="143"/>
    </row>
    <row r="57" spans="1:38" ht="12.75" x14ac:dyDescent="0.2">
      <c r="A57" s="116">
        <v>52</v>
      </c>
      <c r="B57" s="134"/>
      <c r="C57" s="135"/>
      <c r="D57" s="135"/>
      <c r="E57" s="135"/>
      <c r="F57" s="135"/>
      <c r="G57" s="134"/>
      <c r="H57" s="136"/>
      <c r="I57" s="136"/>
      <c r="J57" s="134"/>
      <c r="K57" s="137"/>
      <c r="L57" s="134"/>
      <c r="M57" s="138"/>
      <c r="N57" s="138"/>
      <c r="O57" s="117">
        <f t="shared" si="0"/>
        <v>0</v>
      </c>
      <c r="P57" s="41"/>
      <c r="Q57" s="41"/>
      <c r="R57" s="120">
        <f t="shared" si="1"/>
        <v>0</v>
      </c>
      <c r="S57" s="139"/>
      <c r="T57" s="280"/>
      <c r="U57" s="41"/>
      <c r="V57" s="41"/>
      <c r="W57" s="138"/>
      <c r="X57" s="138"/>
      <c r="Y57" s="117">
        <f t="shared" si="2"/>
        <v>0</v>
      </c>
      <c r="Z57" s="118" t="str">
        <f t="shared" si="3"/>
        <v xml:space="preserve"> </v>
      </c>
      <c r="AA57" s="141"/>
      <c r="AB57" s="139"/>
      <c r="AC57" s="139"/>
      <c r="AD57" s="139"/>
      <c r="AE57" s="119">
        <f t="shared" si="4"/>
        <v>0</v>
      </c>
      <c r="AF57" s="139"/>
      <c r="AG57" s="139"/>
      <c r="AH57" s="143"/>
      <c r="AI57" s="143"/>
      <c r="AJ57" s="143"/>
      <c r="AK57" s="143"/>
      <c r="AL57" s="143"/>
    </row>
    <row r="58" spans="1:38" ht="12.75" x14ac:dyDescent="0.2">
      <c r="A58" s="116">
        <v>53</v>
      </c>
      <c r="B58" s="134"/>
      <c r="C58" s="135"/>
      <c r="D58" s="135"/>
      <c r="E58" s="135"/>
      <c r="F58" s="135"/>
      <c r="G58" s="134"/>
      <c r="H58" s="136"/>
      <c r="I58" s="136"/>
      <c r="J58" s="134"/>
      <c r="K58" s="137"/>
      <c r="L58" s="134"/>
      <c r="M58" s="138"/>
      <c r="N58" s="138"/>
      <c r="O58" s="117">
        <f t="shared" si="0"/>
        <v>0</v>
      </c>
      <c r="P58" s="41"/>
      <c r="Q58" s="41"/>
      <c r="R58" s="120">
        <f t="shared" si="1"/>
        <v>0</v>
      </c>
      <c r="S58" s="139"/>
      <c r="T58" s="280"/>
      <c r="U58" s="41"/>
      <c r="V58" s="41"/>
      <c r="W58" s="138"/>
      <c r="X58" s="138"/>
      <c r="Y58" s="117">
        <f t="shared" si="2"/>
        <v>0</v>
      </c>
      <c r="Z58" s="118" t="str">
        <f t="shared" si="3"/>
        <v xml:space="preserve"> </v>
      </c>
      <c r="AA58" s="141"/>
      <c r="AB58" s="139"/>
      <c r="AC58" s="139"/>
      <c r="AD58" s="139"/>
      <c r="AE58" s="119">
        <f t="shared" si="4"/>
        <v>0</v>
      </c>
      <c r="AF58" s="139"/>
      <c r="AG58" s="139"/>
      <c r="AH58" s="143"/>
      <c r="AI58" s="143"/>
      <c r="AJ58" s="143"/>
      <c r="AK58" s="143"/>
      <c r="AL58" s="143"/>
    </row>
    <row r="59" spans="1:38" ht="12.75" x14ac:dyDescent="0.2">
      <c r="A59" s="116">
        <v>54</v>
      </c>
      <c r="B59" s="134"/>
      <c r="C59" s="135"/>
      <c r="D59" s="135"/>
      <c r="E59" s="135"/>
      <c r="F59" s="135"/>
      <c r="G59" s="134"/>
      <c r="H59" s="136"/>
      <c r="I59" s="136"/>
      <c r="J59" s="134"/>
      <c r="K59" s="137"/>
      <c r="L59" s="134"/>
      <c r="M59" s="138"/>
      <c r="N59" s="138"/>
      <c r="O59" s="117">
        <f t="shared" si="0"/>
        <v>0</v>
      </c>
      <c r="P59" s="41"/>
      <c r="Q59" s="41"/>
      <c r="R59" s="120">
        <f t="shared" si="1"/>
        <v>0</v>
      </c>
      <c r="S59" s="139"/>
      <c r="T59" s="280"/>
      <c r="U59" s="41"/>
      <c r="V59" s="41"/>
      <c r="W59" s="138"/>
      <c r="X59" s="138"/>
      <c r="Y59" s="117">
        <f t="shared" si="2"/>
        <v>0</v>
      </c>
      <c r="Z59" s="118" t="str">
        <f t="shared" si="3"/>
        <v xml:space="preserve"> </v>
      </c>
      <c r="AA59" s="141"/>
      <c r="AB59" s="139"/>
      <c r="AC59" s="139"/>
      <c r="AD59" s="139"/>
      <c r="AE59" s="119">
        <f t="shared" si="4"/>
        <v>0</v>
      </c>
      <c r="AF59" s="139"/>
      <c r="AG59" s="139"/>
      <c r="AH59" s="143"/>
      <c r="AI59" s="143"/>
      <c r="AJ59" s="143"/>
      <c r="AK59" s="143"/>
      <c r="AL59" s="143"/>
    </row>
    <row r="60" spans="1:38" ht="12.75" x14ac:dyDescent="0.2">
      <c r="A60" s="116">
        <v>55</v>
      </c>
      <c r="B60" s="134"/>
      <c r="C60" s="135"/>
      <c r="D60" s="135"/>
      <c r="E60" s="135"/>
      <c r="F60" s="135"/>
      <c r="G60" s="134"/>
      <c r="H60" s="136"/>
      <c r="I60" s="136"/>
      <c r="J60" s="134"/>
      <c r="K60" s="137"/>
      <c r="L60" s="134"/>
      <c r="M60" s="138"/>
      <c r="N60" s="138"/>
      <c r="O60" s="117">
        <f t="shared" si="0"/>
        <v>0</v>
      </c>
      <c r="P60" s="41"/>
      <c r="Q60" s="41"/>
      <c r="R60" s="120">
        <f t="shared" si="1"/>
        <v>0</v>
      </c>
      <c r="S60" s="139"/>
      <c r="T60" s="280"/>
      <c r="U60" s="41"/>
      <c r="V60" s="41"/>
      <c r="W60" s="138"/>
      <c r="X60" s="138"/>
      <c r="Y60" s="117">
        <f t="shared" si="2"/>
        <v>0</v>
      </c>
      <c r="Z60" s="118" t="str">
        <f t="shared" si="3"/>
        <v xml:space="preserve"> </v>
      </c>
      <c r="AA60" s="141"/>
      <c r="AB60" s="139"/>
      <c r="AC60" s="139"/>
      <c r="AD60" s="139"/>
      <c r="AE60" s="119">
        <f t="shared" si="4"/>
        <v>0</v>
      </c>
      <c r="AF60" s="139"/>
      <c r="AG60" s="139"/>
      <c r="AH60" s="143"/>
      <c r="AI60" s="143"/>
      <c r="AJ60" s="143"/>
      <c r="AK60" s="143"/>
      <c r="AL60" s="143"/>
    </row>
    <row r="61" spans="1:38" ht="12.75" x14ac:dyDescent="0.2">
      <c r="A61" s="116">
        <v>56</v>
      </c>
      <c r="B61" s="134"/>
      <c r="C61" s="135"/>
      <c r="D61" s="135"/>
      <c r="E61" s="135"/>
      <c r="F61" s="135"/>
      <c r="G61" s="134"/>
      <c r="H61" s="136"/>
      <c r="I61" s="136"/>
      <c r="J61" s="134"/>
      <c r="K61" s="137"/>
      <c r="L61" s="134"/>
      <c r="M61" s="138"/>
      <c r="N61" s="138"/>
      <c r="O61" s="117">
        <f t="shared" si="0"/>
        <v>0</v>
      </c>
      <c r="P61" s="41"/>
      <c r="Q61" s="41"/>
      <c r="R61" s="120">
        <f t="shared" si="1"/>
        <v>0</v>
      </c>
      <c r="S61" s="139"/>
      <c r="T61" s="280"/>
      <c r="U61" s="41"/>
      <c r="V61" s="41"/>
      <c r="W61" s="138"/>
      <c r="X61" s="138"/>
      <c r="Y61" s="117">
        <f t="shared" si="2"/>
        <v>0</v>
      </c>
      <c r="Z61" s="118" t="str">
        <f t="shared" si="3"/>
        <v xml:space="preserve"> </v>
      </c>
      <c r="AA61" s="141"/>
      <c r="AB61" s="139"/>
      <c r="AC61" s="139"/>
      <c r="AD61" s="139"/>
      <c r="AE61" s="119">
        <f t="shared" si="4"/>
        <v>0</v>
      </c>
      <c r="AF61" s="139"/>
      <c r="AG61" s="139"/>
      <c r="AH61" s="143"/>
      <c r="AI61" s="143"/>
      <c r="AJ61" s="143"/>
      <c r="AK61" s="143"/>
      <c r="AL61" s="143"/>
    </row>
    <row r="62" spans="1:38" ht="12.75" x14ac:dyDescent="0.2">
      <c r="A62" s="116">
        <v>57</v>
      </c>
      <c r="B62" s="134"/>
      <c r="C62" s="135"/>
      <c r="D62" s="135"/>
      <c r="E62" s="135"/>
      <c r="F62" s="135"/>
      <c r="G62" s="134"/>
      <c r="H62" s="136"/>
      <c r="I62" s="136"/>
      <c r="J62" s="134"/>
      <c r="K62" s="137"/>
      <c r="L62" s="134"/>
      <c r="M62" s="138"/>
      <c r="N62" s="138"/>
      <c r="O62" s="117">
        <f t="shared" si="0"/>
        <v>0</v>
      </c>
      <c r="P62" s="41"/>
      <c r="Q62" s="41"/>
      <c r="R62" s="120">
        <f t="shared" si="1"/>
        <v>0</v>
      </c>
      <c r="S62" s="139"/>
      <c r="T62" s="280"/>
      <c r="U62" s="41"/>
      <c r="V62" s="41"/>
      <c r="W62" s="138"/>
      <c r="X62" s="138"/>
      <c r="Y62" s="117">
        <f t="shared" si="2"/>
        <v>0</v>
      </c>
      <c r="Z62" s="118" t="str">
        <f t="shared" si="3"/>
        <v xml:space="preserve"> </v>
      </c>
      <c r="AA62" s="141"/>
      <c r="AB62" s="139"/>
      <c r="AC62" s="139"/>
      <c r="AD62" s="139"/>
      <c r="AE62" s="119">
        <f t="shared" si="4"/>
        <v>0</v>
      </c>
      <c r="AF62" s="139"/>
      <c r="AG62" s="139"/>
      <c r="AH62" s="143"/>
      <c r="AI62" s="143"/>
      <c r="AJ62" s="143"/>
      <c r="AK62" s="143"/>
      <c r="AL62" s="143"/>
    </row>
    <row r="63" spans="1:38" ht="12.75" x14ac:dyDescent="0.2">
      <c r="A63" s="116">
        <v>58</v>
      </c>
      <c r="B63" s="134"/>
      <c r="C63" s="135"/>
      <c r="D63" s="135"/>
      <c r="E63" s="135"/>
      <c r="F63" s="135"/>
      <c r="G63" s="134"/>
      <c r="H63" s="136"/>
      <c r="I63" s="136"/>
      <c r="J63" s="134"/>
      <c r="K63" s="137"/>
      <c r="L63" s="134"/>
      <c r="M63" s="138"/>
      <c r="N63" s="138"/>
      <c r="O63" s="117">
        <f t="shared" si="0"/>
        <v>0</v>
      </c>
      <c r="P63" s="41"/>
      <c r="Q63" s="41"/>
      <c r="R63" s="120">
        <f t="shared" si="1"/>
        <v>0</v>
      </c>
      <c r="S63" s="139"/>
      <c r="T63" s="280"/>
      <c r="U63" s="41"/>
      <c r="V63" s="41"/>
      <c r="W63" s="138"/>
      <c r="X63" s="138"/>
      <c r="Y63" s="117">
        <f t="shared" si="2"/>
        <v>0</v>
      </c>
      <c r="Z63" s="118" t="str">
        <f t="shared" si="3"/>
        <v xml:space="preserve"> </v>
      </c>
      <c r="AA63" s="141"/>
      <c r="AB63" s="139"/>
      <c r="AC63" s="139"/>
      <c r="AD63" s="139"/>
      <c r="AE63" s="119">
        <f t="shared" si="4"/>
        <v>0</v>
      </c>
      <c r="AF63" s="139"/>
      <c r="AG63" s="139"/>
      <c r="AH63" s="143"/>
      <c r="AI63" s="143"/>
      <c r="AJ63" s="143"/>
      <c r="AK63" s="143"/>
      <c r="AL63" s="143"/>
    </row>
    <row r="64" spans="1:38" ht="12.75" x14ac:dyDescent="0.2">
      <c r="A64" s="116">
        <v>59</v>
      </c>
      <c r="B64" s="134"/>
      <c r="C64" s="135"/>
      <c r="D64" s="135"/>
      <c r="E64" s="135"/>
      <c r="F64" s="135"/>
      <c r="G64" s="134"/>
      <c r="H64" s="136"/>
      <c r="I64" s="136"/>
      <c r="J64" s="134"/>
      <c r="K64" s="137"/>
      <c r="L64" s="134"/>
      <c r="M64" s="138"/>
      <c r="N64" s="138"/>
      <c r="O64" s="117">
        <f t="shared" si="0"/>
        <v>0</v>
      </c>
      <c r="P64" s="41"/>
      <c r="Q64" s="41"/>
      <c r="R64" s="120">
        <f t="shared" si="1"/>
        <v>0</v>
      </c>
      <c r="S64" s="139"/>
      <c r="T64" s="280"/>
      <c r="U64" s="41"/>
      <c r="V64" s="41"/>
      <c r="W64" s="138"/>
      <c r="X64" s="138"/>
      <c r="Y64" s="117">
        <f t="shared" si="2"/>
        <v>0</v>
      </c>
      <c r="Z64" s="118" t="str">
        <f t="shared" si="3"/>
        <v xml:space="preserve"> </v>
      </c>
      <c r="AA64" s="141"/>
      <c r="AB64" s="139"/>
      <c r="AC64" s="139"/>
      <c r="AD64" s="139"/>
      <c r="AE64" s="119">
        <f t="shared" si="4"/>
        <v>0</v>
      </c>
      <c r="AF64" s="139"/>
      <c r="AG64" s="139"/>
      <c r="AH64" s="143"/>
      <c r="AI64" s="143"/>
      <c r="AJ64" s="143"/>
      <c r="AK64" s="143"/>
      <c r="AL64" s="143"/>
    </row>
    <row r="65" spans="1:38" ht="12.75" x14ac:dyDescent="0.2">
      <c r="A65" s="116">
        <v>60</v>
      </c>
      <c r="B65" s="134"/>
      <c r="C65" s="135"/>
      <c r="D65" s="135"/>
      <c r="E65" s="135"/>
      <c r="F65" s="135"/>
      <c r="G65" s="134"/>
      <c r="H65" s="136"/>
      <c r="I65" s="136"/>
      <c r="J65" s="134"/>
      <c r="K65" s="137"/>
      <c r="L65" s="134"/>
      <c r="M65" s="138"/>
      <c r="N65" s="138"/>
      <c r="O65" s="117">
        <f t="shared" si="0"/>
        <v>0</v>
      </c>
      <c r="P65" s="41"/>
      <c r="Q65" s="41"/>
      <c r="R65" s="120">
        <f t="shared" si="1"/>
        <v>0</v>
      </c>
      <c r="S65" s="139"/>
      <c r="T65" s="280"/>
      <c r="U65" s="41"/>
      <c r="V65" s="41"/>
      <c r="W65" s="138"/>
      <c r="X65" s="138"/>
      <c r="Y65" s="117">
        <f t="shared" si="2"/>
        <v>0</v>
      </c>
      <c r="Z65" s="118" t="str">
        <f t="shared" si="3"/>
        <v xml:space="preserve"> </v>
      </c>
      <c r="AA65" s="141"/>
      <c r="AB65" s="139"/>
      <c r="AC65" s="139"/>
      <c r="AD65" s="139"/>
      <c r="AE65" s="119">
        <f t="shared" si="4"/>
        <v>0</v>
      </c>
      <c r="AF65" s="139"/>
      <c r="AG65" s="139"/>
      <c r="AH65" s="143"/>
      <c r="AI65" s="143"/>
      <c r="AJ65" s="143"/>
      <c r="AK65" s="143"/>
      <c r="AL65" s="143"/>
    </row>
    <row r="66" spans="1:38" ht="12.75" x14ac:dyDescent="0.2">
      <c r="A66" s="116">
        <v>61</v>
      </c>
      <c r="B66" s="134"/>
      <c r="C66" s="135"/>
      <c r="D66" s="135"/>
      <c r="E66" s="135"/>
      <c r="F66" s="135"/>
      <c r="G66" s="134"/>
      <c r="H66" s="136"/>
      <c r="I66" s="136"/>
      <c r="J66" s="134"/>
      <c r="K66" s="137"/>
      <c r="L66" s="134"/>
      <c r="M66" s="138"/>
      <c r="N66" s="138"/>
      <c r="O66" s="117">
        <f t="shared" si="0"/>
        <v>0</v>
      </c>
      <c r="P66" s="41"/>
      <c r="Q66" s="41"/>
      <c r="R66" s="120">
        <f t="shared" si="1"/>
        <v>0</v>
      </c>
      <c r="S66" s="139"/>
      <c r="T66" s="280"/>
      <c r="U66" s="41"/>
      <c r="V66" s="41"/>
      <c r="W66" s="138"/>
      <c r="X66" s="138"/>
      <c r="Y66" s="117">
        <f t="shared" si="2"/>
        <v>0</v>
      </c>
      <c r="Z66" s="118" t="str">
        <f t="shared" si="3"/>
        <v xml:space="preserve"> </v>
      </c>
      <c r="AA66" s="141"/>
      <c r="AB66" s="139"/>
      <c r="AC66" s="139"/>
      <c r="AD66" s="139"/>
      <c r="AE66" s="119">
        <f t="shared" si="4"/>
        <v>0</v>
      </c>
      <c r="AF66" s="139"/>
      <c r="AG66" s="139"/>
      <c r="AH66" s="143"/>
      <c r="AI66" s="143"/>
      <c r="AJ66" s="143"/>
      <c r="AK66" s="143"/>
      <c r="AL66" s="143"/>
    </row>
    <row r="67" spans="1:38" ht="12.75" x14ac:dyDescent="0.2">
      <c r="A67" s="116">
        <v>62</v>
      </c>
      <c r="B67" s="134"/>
      <c r="C67" s="135"/>
      <c r="D67" s="135"/>
      <c r="E67" s="135"/>
      <c r="F67" s="135"/>
      <c r="G67" s="134"/>
      <c r="H67" s="136"/>
      <c r="I67" s="136"/>
      <c r="J67" s="134"/>
      <c r="K67" s="137"/>
      <c r="L67" s="134"/>
      <c r="M67" s="138"/>
      <c r="N67" s="138"/>
      <c r="O67" s="117">
        <f t="shared" si="0"/>
        <v>0</v>
      </c>
      <c r="P67" s="41"/>
      <c r="Q67" s="41"/>
      <c r="R67" s="120">
        <f t="shared" si="1"/>
        <v>0</v>
      </c>
      <c r="S67" s="139"/>
      <c r="T67" s="280"/>
      <c r="U67" s="41"/>
      <c r="V67" s="41"/>
      <c r="W67" s="138"/>
      <c r="X67" s="138"/>
      <c r="Y67" s="117">
        <f t="shared" si="2"/>
        <v>0</v>
      </c>
      <c r="Z67" s="118" t="str">
        <f t="shared" si="3"/>
        <v xml:space="preserve"> </v>
      </c>
      <c r="AA67" s="141"/>
      <c r="AB67" s="139"/>
      <c r="AC67" s="139"/>
      <c r="AD67" s="139"/>
      <c r="AE67" s="119">
        <f t="shared" si="4"/>
        <v>0</v>
      </c>
      <c r="AF67" s="139"/>
      <c r="AG67" s="139"/>
      <c r="AH67" s="143"/>
      <c r="AI67" s="143"/>
      <c r="AJ67" s="143"/>
      <c r="AK67" s="143"/>
      <c r="AL67" s="143"/>
    </row>
    <row r="68" spans="1:38" ht="12.75" x14ac:dyDescent="0.2">
      <c r="A68" s="116">
        <v>63</v>
      </c>
      <c r="B68" s="134"/>
      <c r="C68" s="135"/>
      <c r="D68" s="135"/>
      <c r="E68" s="135"/>
      <c r="F68" s="135"/>
      <c r="G68" s="134"/>
      <c r="H68" s="136"/>
      <c r="I68" s="136"/>
      <c r="J68" s="134"/>
      <c r="K68" s="137"/>
      <c r="L68" s="134"/>
      <c r="M68" s="138"/>
      <c r="N68" s="138"/>
      <c r="O68" s="117">
        <f t="shared" si="0"/>
        <v>0</v>
      </c>
      <c r="P68" s="41"/>
      <c r="Q68" s="41"/>
      <c r="R68" s="120">
        <f t="shared" si="1"/>
        <v>0</v>
      </c>
      <c r="S68" s="139"/>
      <c r="T68" s="280"/>
      <c r="U68" s="41"/>
      <c r="V68" s="41"/>
      <c r="W68" s="138"/>
      <c r="X68" s="138"/>
      <c r="Y68" s="117">
        <f t="shared" si="2"/>
        <v>0</v>
      </c>
      <c r="Z68" s="118" t="str">
        <f t="shared" si="3"/>
        <v xml:space="preserve"> </v>
      </c>
      <c r="AA68" s="141"/>
      <c r="AB68" s="139"/>
      <c r="AC68" s="139"/>
      <c r="AD68" s="139"/>
      <c r="AE68" s="119">
        <f t="shared" si="4"/>
        <v>0</v>
      </c>
      <c r="AF68" s="139"/>
      <c r="AG68" s="139"/>
      <c r="AH68" s="143"/>
      <c r="AI68" s="143"/>
      <c r="AJ68" s="143"/>
      <c r="AK68" s="143"/>
      <c r="AL68" s="143"/>
    </row>
    <row r="69" spans="1:38" ht="12.75" x14ac:dyDescent="0.2">
      <c r="A69" s="116">
        <v>64</v>
      </c>
      <c r="B69" s="134"/>
      <c r="C69" s="135"/>
      <c r="D69" s="135"/>
      <c r="E69" s="135"/>
      <c r="F69" s="135"/>
      <c r="G69" s="134"/>
      <c r="H69" s="136"/>
      <c r="I69" s="136"/>
      <c r="J69" s="134"/>
      <c r="K69" s="137"/>
      <c r="L69" s="134"/>
      <c r="M69" s="138"/>
      <c r="N69" s="138"/>
      <c r="O69" s="117">
        <f t="shared" si="0"/>
        <v>0</v>
      </c>
      <c r="P69" s="41"/>
      <c r="Q69" s="41"/>
      <c r="R69" s="120">
        <f t="shared" si="1"/>
        <v>0</v>
      </c>
      <c r="S69" s="139"/>
      <c r="T69" s="280"/>
      <c r="U69" s="41"/>
      <c r="V69" s="41"/>
      <c r="W69" s="138"/>
      <c r="X69" s="138"/>
      <c r="Y69" s="117">
        <f t="shared" si="2"/>
        <v>0</v>
      </c>
      <c r="Z69" s="118" t="str">
        <f t="shared" si="3"/>
        <v xml:space="preserve"> </v>
      </c>
      <c r="AA69" s="141"/>
      <c r="AB69" s="139"/>
      <c r="AC69" s="139"/>
      <c r="AD69" s="139"/>
      <c r="AE69" s="119">
        <f t="shared" si="4"/>
        <v>0</v>
      </c>
      <c r="AF69" s="139"/>
      <c r="AG69" s="139"/>
      <c r="AH69" s="143"/>
      <c r="AI69" s="143"/>
      <c r="AJ69" s="143"/>
      <c r="AK69" s="143"/>
      <c r="AL69" s="143"/>
    </row>
    <row r="70" spans="1:38" ht="12.75" x14ac:dyDescent="0.2">
      <c r="A70" s="116">
        <v>65</v>
      </c>
      <c r="B70" s="134"/>
      <c r="C70" s="135"/>
      <c r="D70" s="135"/>
      <c r="E70" s="135"/>
      <c r="F70" s="135"/>
      <c r="G70" s="134"/>
      <c r="H70" s="136"/>
      <c r="I70" s="136"/>
      <c r="J70" s="134"/>
      <c r="K70" s="137"/>
      <c r="L70" s="134"/>
      <c r="M70" s="138"/>
      <c r="N70" s="138"/>
      <c r="O70" s="117">
        <f t="shared" ref="O70:O133" si="5">SUM(M70:N70)</f>
        <v>0</v>
      </c>
      <c r="P70" s="41"/>
      <c r="Q70" s="41"/>
      <c r="R70" s="120">
        <f t="shared" si="1"/>
        <v>0</v>
      </c>
      <c r="S70" s="139"/>
      <c r="T70" s="280"/>
      <c r="U70" s="41"/>
      <c r="V70" s="41"/>
      <c r="W70" s="138"/>
      <c r="X70" s="138"/>
      <c r="Y70" s="117">
        <f t="shared" si="2"/>
        <v>0</v>
      </c>
      <c r="Z70" s="118" t="str">
        <f t="shared" si="3"/>
        <v xml:space="preserve"> </v>
      </c>
      <c r="AA70" s="141"/>
      <c r="AB70" s="139"/>
      <c r="AC70" s="139"/>
      <c r="AD70" s="139"/>
      <c r="AE70" s="119">
        <f t="shared" si="4"/>
        <v>0</v>
      </c>
      <c r="AF70" s="139"/>
      <c r="AG70" s="139"/>
      <c r="AH70" s="143"/>
      <c r="AI70" s="143"/>
      <c r="AJ70" s="143"/>
      <c r="AK70" s="143"/>
      <c r="AL70" s="143"/>
    </row>
    <row r="71" spans="1:38" ht="12.75" x14ac:dyDescent="0.2">
      <c r="A71" s="116">
        <v>66</v>
      </c>
      <c r="B71" s="134"/>
      <c r="C71" s="135"/>
      <c r="D71" s="135"/>
      <c r="E71" s="135"/>
      <c r="F71" s="135"/>
      <c r="G71" s="134"/>
      <c r="H71" s="136"/>
      <c r="I71" s="136"/>
      <c r="J71" s="134"/>
      <c r="K71" s="137"/>
      <c r="L71" s="134"/>
      <c r="M71" s="138"/>
      <c r="N71" s="138"/>
      <c r="O71" s="117">
        <f t="shared" si="5"/>
        <v>0</v>
      </c>
      <c r="P71" s="41"/>
      <c r="Q71" s="41"/>
      <c r="R71" s="120">
        <f t="shared" ref="R71:R134" si="6">P71-Q71</f>
        <v>0</v>
      </c>
      <c r="S71" s="139"/>
      <c r="T71" s="280"/>
      <c r="U71" s="41"/>
      <c r="V71" s="41"/>
      <c r="W71" s="138"/>
      <c r="X71" s="138"/>
      <c r="Y71" s="117">
        <f t="shared" ref="Y71:Y134" si="7">SUM(W71:X71)</f>
        <v>0</v>
      </c>
      <c r="Z71" s="118" t="str">
        <f t="shared" ref="Z71:Z134" si="8">IF(Y71,Y71/O71," ")</f>
        <v xml:space="preserve"> </v>
      </c>
      <c r="AA71" s="141"/>
      <c r="AB71" s="139"/>
      <c r="AC71" s="139"/>
      <c r="AD71" s="139"/>
      <c r="AE71" s="119">
        <f t="shared" ref="AE71:AE134" si="9">AB71+AC71+AD71</f>
        <v>0</v>
      </c>
      <c r="AF71" s="139"/>
      <c r="AG71" s="139"/>
      <c r="AH71" s="143"/>
      <c r="AI71" s="143"/>
      <c r="AJ71" s="143"/>
      <c r="AK71" s="143"/>
      <c r="AL71" s="143"/>
    </row>
    <row r="72" spans="1:38" ht="12.75" x14ac:dyDescent="0.2">
      <c r="A72" s="116">
        <v>67</v>
      </c>
      <c r="B72" s="134"/>
      <c r="C72" s="135"/>
      <c r="D72" s="135"/>
      <c r="E72" s="135"/>
      <c r="F72" s="135"/>
      <c r="G72" s="134"/>
      <c r="H72" s="136"/>
      <c r="I72" s="136"/>
      <c r="J72" s="134"/>
      <c r="K72" s="137"/>
      <c r="L72" s="134"/>
      <c r="M72" s="138"/>
      <c r="N72" s="138"/>
      <c r="O72" s="117">
        <f t="shared" si="5"/>
        <v>0</v>
      </c>
      <c r="P72" s="41"/>
      <c r="Q72" s="41"/>
      <c r="R72" s="120">
        <f t="shared" si="6"/>
        <v>0</v>
      </c>
      <c r="S72" s="139"/>
      <c r="T72" s="280"/>
      <c r="U72" s="41"/>
      <c r="V72" s="41"/>
      <c r="W72" s="138"/>
      <c r="X72" s="138"/>
      <c r="Y72" s="117">
        <f t="shared" si="7"/>
        <v>0</v>
      </c>
      <c r="Z72" s="118" t="str">
        <f t="shared" si="8"/>
        <v xml:space="preserve"> </v>
      </c>
      <c r="AA72" s="141"/>
      <c r="AB72" s="139"/>
      <c r="AC72" s="139"/>
      <c r="AD72" s="139"/>
      <c r="AE72" s="119">
        <f t="shared" si="9"/>
        <v>0</v>
      </c>
      <c r="AF72" s="139"/>
      <c r="AG72" s="139"/>
      <c r="AH72" s="143"/>
      <c r="AI72" s="143"/>
      <c r="AJ72" s="143"/>
      <c r="AK72" s="143"/>
      <c r="AL72" s="143"/>
    </row>
    <row r="73" spans="1:38" ht="12.75" x14ac:dyDescent="0.2">
      <c r="A73" s="116">
        <v>68</v>
      </c>
      <c r="B73" s="134"/>
      <c r="C73" s="135"/>
      <c r="D73" s="135"/>
      <c r="E73" s="135"/>
      <c r="F73" s="135"/>
      <c r="G73" s="134"/>
      <c r="H73" s="136"/>
      <c r="I73" s="136"/>
      <c r="J73" s="134"/>
      <c r="K73" s="137"/>
      <c r="L73" s="134"/>
      <c r="M73" s="138"/>
      <c r="N73" s="138"/>
      <c r="O73" s="117">
        <f t="shared" si="5"/>
        <v>0</v>
      </c>
      <c r="P73" s="41"/>
      <c r="Q73" s="41"/>
      <c r="R73" s="120">
        <f t="shared" si="6"/>
        <v>0</v>
      </c>
      <c r="S73" s="139"/>
      <c r="T73" s="280"/>
      <c r="U73" s="41"/>
      <c r="V73" s="41"/>
      <c r="W73" s="138"/>
      <c r="X73" s="138"/>
      <c r="Y73" s="117">
        <f t="shared" si="7"/>
        <v>0</v>
      </c>
      <c r="Z73" s="118" t="str">
        <f t="shared" si="8"/>
        <v xml:space="preserve"> </v>
      </c>
      <c r="AA73" s="141"/>
      <c r="AB73" s="139"/>
      <c r="AC73" s="139"/>
      <c r="AD73" s="139"/>
      <c r="AE73" s="119">
        <f t="shared" si="9"/>
        <v>0</v>
      </c>
      <c r="AF73" s="139"/>
      <c r="AG73" s="139"/>
      <c r="AH73" s="143"/>
      <c r="AI73" s="143"/>
      <c r="AJ73" s="143"/>
      <c r="AK73" s="143"/>
      <c r="AL73" s="143"/>
    </row>
    <row r="74" spans="1:38" ht="12.75" x14ac:dyDescent="0.2">
      <c r="A74" s="116">
        <v>69</v>
      </c>
      <c r="B74" s="134"/>
      <c r="C74" s="135"/>
      <c r="D74" s="135"/>
      <c r="E74" s="135"/>
      <c r="F74" s="135"/>
      <c r="G74" s="134"/>
      <c r="H74" s="136"/>
      <c r="I74" s="136"/>
      <c r="J74" s="134"/>
      <c r="K74" s="137"/>
      <c r="L74" s="134"/>
      <c r="M74" s="138"/>
      <c r="N74" s="138"/>
      <c r="O74" s="117">
        <f t="shared" si="5"/>
        <v>0</v>
      </c>
      <c r="P74" s="41"/>
      <c r="Q74" s="41"/>
      <c r="R74" s="120">
        <f t="shared" si="6"/>
        <v>0</v>
      </c>
      <c r="S74" s="139"/>
      <c r="T74" s="280"/>
      <c r="U74" s="41"/>
      <c r="V74" s="41"/>
      <c r="W74" s="138"/>
      <c r="X74" s="138"/>
      <c r="Y74" s="117">
        <f t="shared" si="7"/>
        <v>0</v>
      </c>
      <c r="Z74" s="118" t="str">
        <f t="shared" si="8"/>
        <v xml:space="preserve"> </v>
      </c>
      <c r="AA74" s="141"/>
      <c r="AB74" s="139"/>
      <c r="AC74" s="139"/>
      <c r="AD74" s="139"/>
      <c r="AE74" s="119">
        <f t="shared" si="9"/>
        <v>0</v>
      </c>
      <c r="AF74" s="139"/>
      <c r="AG74" s="139"/>
      <c r="AH74" s="143"/>
      <c r="AI74" s="143"/>
      <c r="AJ74" s="143"/>
      <c r="AK74" s="143"/>
      <c r="AL74" s="143"/>
    </row>
    <row r="75" spans="1:38" ht="12.75" x14ac:dyDescent="0.2">
      <c r="A75" s="116">
        <v>70</v>
      </c>
      <c r="B75" s="134"/>
      <c r="C75" s="135"/>
      <c r="D75" s="135"/>
      <c r="E75" s="135"/>
      <c r="F75" s="135"/>
      <c r="G75" s="134"/>
      <c r="H75" s="136"/>
      <c r="I75" s="136"/>
      <c r="J75" s="134"/>
      <c r="K75" s="137"/>
      <c r="L75" s="134"/>
      <c r="M75" s="138"/>
      <c r="N75" s="138"/>
      <c r="O75" s="117">
        <f t="shared" si="5"/>
        <v>0</v>
      </c>
      <c r="P75" s="41"/>
      <c r="Q75" s="41"/>
      <c r="R75" s="120">
        <f t="shared" si="6"/>
        <v>0</v>
      </c>
      <c r="S75" s="139"/>
      <c r="T75" s="280"/>
      <c r="U75" s="41"/>
      <c r="V75" s="41"/>
      <c r="W75" s="138"/>
      <c r="X75" s="138"/>
      <c r="Y75" s="117">
        <f t="shared" si="7"/>
        <v>0</v>
      </c>
      <c r="Z75" s="118" t="str">
        <f t="shared" si="8"/>
        <v xml:space="preserve"> </v>
      </c>
      <c r="AA75" s="141"/>
      <c r="AB75" s="139"/>
      <c r="AC75" s="139"/>
      <c r="AD75" s="139"/>
      <c r="AE75" s="119">
        <f t="shared" si="9"/>
        <v>0</v>
      </c>
      <c r="AF75" s="139"/>
      <c r="AG75" s="139"/>
      <c r="AH75" s="143"/>
      <c r="AI75" s="143"/>
      <c r="AJ75" s="143"/>
      <c r="AK75" s="143"/>
      <c r="AL75" s="143"/>
    </row>
    <row r="76" spans="1:38" ht="12.75" x14ac:dyDescent="0.2">
      <c r="A76" s="116">
        <v>71</v>
      </c>
      <c r="B76" s="134"/>
      <c r="C76" s="135"/>
      <c r="D76" s="135"/>
      <c r="E76" s="135"/>
      <c r="F76" s="135"/>
      <c r="G76" s="134"/>
      <c r="H76" s="136"/>
      <c r="I76" s="136"/>
      <c r="J76" s="134"/>
      <c r="K76" s="137"/>
      <c r="L76" s="134"/>
      <c r="M76" s="138"/>
      <c r="N76" s="138"/>
      <c r="O76" s="117">
        <f t="shared" si="5"/>
        <v>0</v>
      </c>
      <c r="P76" s="41"/>
      <c r="Q76" s="41"/>
      <c r="R76" s="120">
        <f t="shared" si="6"/>
        <v>0</v>
      </c>
      <c r="S76" s="139"/>
      <c r="T76" s="280"/>
      <c r="U76" s="41"/>
      <c r="V76" s="41"/>
      <c r="W76" s="138"/>
      <c r="X76" s="138"/>
      <c r="Y76" s="117">
        <f t="shared" si="7"/>
        <v>0</v>
      </c>
      <c r="Z76" s="118" t="str">
        <f t="shared" si="8"/>
        <v xml:space="preserve"> </v>
      </c>
      <c r="AA76" s="141"/>
      <c r="AB76" s="139"/>
      <c r="AC76" s="139"/>
      <c r="AD76" s="139"/>
      <c r="AE76" s="119">
        <f t="shared" si="9"/>
        <v>0</v>
      </c>
      <c r="AF76" s="139"/>
      <c r="AG76" s="139"/>
      <c r="AH76" s="143"/>
      <c r="AI76" s="143"/>
      <c r="AJ76" s="143"/>
      <c r="AK76" s="143"/>
      <c r="AL76" s="143"/>
    </row>
    <row r="77" spans="1:38" ht="12.75" x14ac:dyDescent="0.2">
      <c r="A77" s="116">
        <v>72</v>
      </c>
      <c r="B77" s="134"/>
      <c r="C77" s="135"/>
      <c r="D77" s="135"/>
      <c r="E77" s="135"/>
      <c r="F77" s="135"/>
      <c r="G77" s="134"/>
      <c r="H77" s="136"/>
      <c r="I77" s="136"/>
      <c r="J77" s="134"/>
      <c r="K77" s="137"/>
      <c r="L77" s="134"/>
      <c r="M77" s="138"/>
      <c r="N77" s="138"/>
      <c r="O77" s="117">
        <f t="shared" si="5"/>
        <v>0</v>
      </c>
      <c r="P77" s="41"/>
      <c r="Q77" s="41"/>
      <c r="R77" s="120">
        <f t="shared" si="6"/>
        <v>0</v>
      </c>
      <c r="S77" s="139"/>
      <c r="T77" s="280"/>
      <c r="U77" s="41"/>
      <c r="V77" s="41"/>
      <c r="W77" s="138"/>
      <c r="X77" s="138"/>
      <c r="Y77" s="117">
        <f t="shared" si="7"/>
        <v>0</v>
      </c>
      <c r="Z77" s="118" t="str">
        <f t="shared" si="8"/>
        <v xml:space="preserve"> </v>
      </c>
      <c r="AA77" s="141"/>
      <c r="AB77" s="139"/>
      <c r="AC77" s="139"/>
      <c r="AD77" s="139"/>
      <c r="AE77" s="119">
        <f t="shared" si="9"/>
        <v>0</v>
      </c>
      <c r="AF77" s="139"/>
      <c r="AG77" s="139"/>
      <c r="AH77" s="143"/>
      <c r="AI77" s="143"/>
      <c r="AJ77" s="143"/>
      <c r="AK77" s="143"/>
      <c r="AL77" s="143"/>
    </row>
    <row r="78" spans="1:38" ht="12.75" x14ac:dyDescent="0.2">
      <c r="A78" s="116">
        <v>73</v>
      </c>
      <c r="B78" s="134"/>
      <c r="C78" s="135"/>
      <c r="D78" s="135"/>
      <c r="E78" s="135"/>
      <c r="F78" s="135"/>
      <c r="G78" s="134"/>
      <c r="H78" s="136"/>
      <c r="I78" s="136"/>
      <c r="J78" s="134"/>
      <c r="K78" s="137"/>
      <c r="L78" s="134"/>
      <c r="M78" s="138"/>
      <c r="N78" s="138"/>
      <c r="O78" s="117">
        <f t="shared" si="5"/>
        <v>0</v>
      </c>
      <c r="P78" s="41"/>
      <c r="Q78" s="41"/>
      <c r="R78" s="120">
        <f t="shared" si="6"/>
        <v>0</v>
      </c>
      <c r="S78" s="139"/>
      <c r="T78" s="280"/>
      <c r="U78" s="41"/>
      <c r="V78" s="41"/>
      <c r="W78" s="138"/>
      <c r="X78" s="138"/>
      <c r="Y78" s="117">
        <f t="shared" si="7"/>
        <v>0</v>
      </c>
      <c r="Z78" s="118" t="str">
        <f t="shared" si="8"/>
        <v xml:space="preserve"> </v>
      </c>
      <c r="AA78" s="141"/>
      <c r="AB78" s="139"/>
      <c r="AC78" s="139"/>
      <c r="AD78" s="139"/>
      <c r="AE78" s="119">
        <f t="shared" si="9"/>
        <v>0</v>
      </c>
      <c r="AF78" s="139"/>
      <c r="AG78" s="139"/>
      <c r="AH78" s="143"/>
      <c r="AI78" s="143"/>
      <c r="AJ78" s="143"/>
      <c r="AK78" s="143"/>
      <c r="AL78" s="143"/>
    </row>
    <row r="79" spans="1:38" ht="12.75" x14ac:dyDescent="0.2">
      <c r="A79" s="116">
        <v>74</v>
      </c>
      <c r="B79" s="134"/>
      <c r="C79" s="135"/>
      <c r="D79" s="135"/>
      <c r="E79" s="135"/>
      <c r="F79" s="135"/>
      <c r="G79" s="134"/>
      <c r="H79" s="136"/>
      <c r="I79" s="136"/>
      <c r="J79" s="134"/>
      <c r="K79" s="137"/>
      <c r="L79" s="134"/>
      <c r="M79" s="138"/>
      <c r="N79" s="138"/>
      <c r="O79" s="117">
        <f t="shared" si="5"/>
        <v>0</v>
      </c>
      <c r="P79" s="41"/>
      <c r="Q79" s="41"/>
      <c r="R79" s="120">
        <f t="shared" si="6"/>
        <v>0</v>
      </c>
      <c r="S79" s="139"/>
      <c r="T79" s="280"/>
      <c r="U79" s="41"/>
      <c r="V79" s="41"/>
      <c r="W79" s="138"/>
      <c r="X79" s="138"/>
      <c r="Y79" s="117">
        <f t="shared" si="7"/>
        <v>0</v>
      </c>
      <c r="Z79" s="118" t="str">
        <f t="shared" si="8"/>
        <v xml:space="preserve"> </v>
      </c>
      <c r="AA79" s="141"/>
      <c r="AB79" s="139"/>
      <c r="AC79" s="139"/>
      <c r="AD79" s="139"/>
      <c r="AE79" s="119">
        <f t="shared" si="9"/>
        <v>0</v>
      </c>
      <c r="AF79" s="139"/>
      <c r="AG79" s="139"/>
      <c r="AH79" s="143"/>
      <c r="AI79" s="143"/>
      <c r="AJ79" s="143"/>
      <c r="AK79" s="143"/>
      <c r="AL79" s="143"/>
    </row>
    <row r="80" spans="1:38" ht="12.75" x14ac:dyDescent="0.2">
      <c r="A80" s="116">
        <v>75</v>
      </c>
      <c r="B80" s="134"/>
      <c r="C80" s="135"/>
      <c r="D80" s="135"/>
      <c r="E80" s="135"/>
      <c r="F80" s="135"/>
      <c r="G80" s="134"/>
      <c r="H80" s="136"/>
      <c r="I80" s="136"/>
      <c r="J80" s="134"/>
      <c r="K80" s="137"/>
      <c r="L80" s="134"/>
      <c r="M80" s="138"/>
      <c r="N80" s="138"/>
      <c r="O80" s="117">
        <f t="shared" si="5"/>
        <v>0</v>
      </c>
      <c r="P80" s="41"/>
      <c r="Q80" s="41"/>
      <c r="R80" s="120">
        <f t="shared" si="6"/>
        <v>0</v>
      </c>
      <c r="S80" s="139"/>
      <c r="T80" s="280"/>
      <c r="U80" s="41"/>
      <c r="V80" s="41"/>
      <c r="W80" s="138"/>
      <c r="X80" s="138"/>
      <c r="Y80" s="117">
        <f t="shared" si="7"/>
        <v>0</v>
      </c>
      <c r="Z80" s="118" t="str">
        <f t="shared" si="8"/>
        <v xml:space="preserve"> </v>
      </c>
      <c r="AA80" s="141"/>
      <c r="AB80" s="139"/>
      <c r="AC80" s="139"/>
      <c r="AD80" s="139"/>
      <c r="AE80" s="119">
        <f t="shared" si="9"/>
        <v>0</v>
      </c>
      <c r="AF80" s="139"/>
      <c r="AG80" s="139"/>
      <c r="AH80" s="143"/>
      <c r="AI80" s="143"/>
      <c r="AJ80" s="143"/>
      <c r="AK80" s="143"/>
      <c r="AL80" s="143"/>
    </row>
    <row r="81" spans="1:38" ht="12.75" x14ac:dyDescent="0.2">
      <c r="A81" s="116">
        <v>76</v>
      </c>
      <c r="B81" s="134"/>
      <c r="C81" s="135"/>
      <c r="D81" s="135"/>
      <c r="E81" s="135"/>
      <c r="F81" s="135"/>
      <c r="G81" s="134"/>
      <c r="H81" s="136"/>
      <c r="I81" s="136"/>
      <c r="J81" s="134"/>
      <c r="K81" s="137"/>
      <c r="L81" s="134"/>
      <c r="M81" s="138"/>
      <c r="N81" s="138"/>
      <c r="O81" s="117">
        <f t="shared" si="5"/>
        <v>0</v>
      </c>
      <c r="P81" s="41"/>
      <c r="Q81" s="41"/>
      <c r="R81" s="120">
        <f t="shared" si="6"/>
        <v>0</v>
      </c>
      <c r="S81" s="139"/>
      <c r="T81" s="280"/>
      <c r="U81" s="41"/>
      <c r="V81" s="41"/>
      <c r="W81" s="138"/>
      <c r="X81" s="138"/>
      <c r="Y81" s="117">
        <f t="shared" si="7"/>
        <v>0</v>
      </c>
      <c r="Z81" s="118" t="str">
        <f t="shared" si="8"/>
        <v xml:space="preserve"> </v>
      </c>
      <c r="AA81" s="141"/>
      <c r="AB81" s="139"/>
      <c r="AC81" s="139"/>
      <c r="AD81" s="139"/>
      <c r="AE81" s="119">
        <f t="shared" si="9"/>
        <v>0</v>
      </c>
      <c r="AF81" s="139"/>
      <c r="AG81" s="139"/>
      <c r="AH81" s="143"/>
      <c r="AI81" s="143"/>
      <c r="AJ81" s="143"/>
      <c r="AK81" s="143"/>
      <c r="AL81" s="143"/>
    </row>
    <row r="82" spans="1:38" ht="12.75" x14ac:dyDescent="0.2">
      <c r="A82" s="116">
        <v>77</v>
      </c>
      <c r="B82" s="134"/>
      <c r="C82" s="135"/>
      <c r="D82" s="135"/>
      <c r="E82" s="135"/>
      <c r="F82" s="135"/>
      <c r="G82" s="134"/>
      <c r="H82" s="136"/>
      <c r="I82" s="136"/>
      <c r="J82" s="134"/>
      <c r="K82" s="137"/>
      <c r="L82" s="134"/>
      <c r="M82" s="138"/>
      <c r="N82" s="138"/>
      <c r="O82" s="117">
        <f t="shared" si="5"/>
        <v>0</v>
      </c>
      <c r="P82" s="41"/>
      <c r="Q82" s="41"/>
      <c r="R82" s="120">
        <f t="shared" si="6"/>
        <v>0</v>
      </c>
      <c r="S82" s="139"/>
      <c r="T82" s="280"/>
      <c r="U82" s="41"/>
      <c r="V82" s="41"/>
      <c r="W82" s="138"/>
      <c r="X82" s="138"/>
      <c r="Y82" s="117">
        <f t="shared" si="7"/>
        <v>0</v>
      </c>
      <c r="Z82" s="118" t="str">
        <f t="shared" si="8"/>
        <v xml:space="preserve"> </v>
      </c>
      <c r="AA82" s="141"/>
      <c r="AB82" s="139"/>
      <c r="AC82" s="139"/>
      <c r="AD82" s="139"/>
      <c r="AE82" s="119">
        <f t="shared" si="9"/>
        <v>0</v>
      </c>
      <c r="AF82" s="139"/>
      <c r="AG82" s="139"/>
      <c r="AH82" s="143"/>
      <c r="AI82" s="143"/>
      <c r="AJ82" s="143"/>
      <c r="AK82" s="143"/>
      <c r="AL82" s="143"/>
    </row>
    <row r="83" spans="1:38" ht="12.75" x14ac:dyDescent="0.2">
      <c r="A83" s="116">
        <v>78</v>
      </c>
      <c r="B83" s="134"/>
      <c r="C83" s="135"/>
      <c r="D83" s="135"/>
      <c r="E83" s="135"/>
      <c r="F83" s="135"/>
      <c r="G83" s="134"/>
      <c r="H83" s="136"/>
      <c r="I83" s="136"/>
      <c r="J83" s="134"/>
      <c r="K83" s="137"/>
      <c r="L83" s="134"/>
      <c r="M83" s="138"/>
      <c r="N83" s="138"/>
      <c r="O83" s="117">
        <f t="shared" si="5"/>
        <v>0</v>
      </c>
      <c r="P83" s="41"/>
      <c r="Q83" s="41"/>
      <c r="R83" s="120">
        <f t="shared" si="6"/>
        <v>0</v>
      </c>
      <c r="S83" s="139"/>
      <c r="T83" s="280"/>
      <c r="U83" s="41"/>
      <c r="V83" s="41"/>
      <c r="W83" s="138"/>
      <c r="X83" s="138"/>
      <c r="Y83" s="117">
        <f t="shared" si="7"/>
        <v>0</v>
      </c>
      <c r="Z83" s="118" t="str">
        <f t="shared" si="8"/>
        <v xml:space="preserve"> </v>
      </c>
      <c r="AA83" s="141"/>
      <c r="AB83" s="139"/>
      <c r="AC83" s="139"/>
      <c r="AD83" s="139"/>
      <c r="AE83" s="119">
        <f t="shared" si="9"/>
        <v>0</v>
      </c>
      <c r="AF83" s="139"/>
      <c r="AG83" s="139"/>
      <c r="AH83" s="143"/>
      <c r="AI83" s="143"/>
      <c r="AJ83" s="143"/>
      <c r="AK83" s="143"/>
      <c r="AL83" s="143"/>
    </row>
    <row r="84" spans="1:38" ht="12.75" x14ac:dyDescent="0.2">
      <c r="A84" s="116">
        <v>79</v>
      </c>
      <c r="B84" s="134"/>
      <c r="C84" s="135"/>
      <c r="D84" s="135"/>
      <c r="E84" s="135"/>
      <c r="F84" s="135"/>
      <c r="G84" s="134"/>
      <c r="H84" s="136"/>
      <c r="I84" s="136"/>
      <c r="J84" s="134"/>
      <c r="K84" s="137"/>
      <c r="L84" s="134"/>
      <c r="M84" s="138"/>
      <c r="N84" s="138"/>
      <c r="O84" s="117">
        <f t="shared" si="5"/>
        <v>0</v>
      </c>
      <c r="P84" s="41"/>
      <c r="Q84" s="41"/>
      <c r="R84" s="120">
        <f t="shared" si="6"/>
        <v>0</v>
      </c>
      <c r="S84" s="139"/>
      <c r="T84" s="280"/>
      <c r="U84" s="41"/>
      <c r="V84" s="41"/>
      <c r="W84" s="138"/>
      <c r="X84" s="138"/>
      <c r="Y84" s="117">
        <f t="shared" si="7"/>
        <v>0</v>
      </c>
      <c r="Z84" s="118" t="str">
        <f t="shared" si="8"/>
        <v xml:space="preserve"> </v>
      </c>
      <c r="AA84" s="141"/>
      <c r="AB84" s="139"/>
      <c r="AC84" s="139"/>
      <c r="AD84" s="139"/>
      <c r="AE84" s="119">
        <f t="shared" si="9"/>
        <v>0</v>
      </c>
      <c r="AF84" s="139"/>
      <c r="AG84" s="139"/>
      <c r="AH84" s="143"/>
      <c r="AI84" s="143"/>
      <c r="AJ84" s="143"/>
      <c r="AK84" s="143"/>
      <c r="AL84" s="143"/>
    </row>
    <row r="85" spans="1:38" ht="12.75" x14ac:dyDescent="0.2">
      <c r="A85" s="116">
        <v>80</v>
      </c>
      <c r="B85" s="134"/>
      <c r="C85" s="135"/>
      <c r="D85" s="135"/>
      <c r="E85" s="135"/>
      <c r="F85" s="135"/>
      <c r="G85" s="134"/>
      <c r="H85" s="136"/>
      <c r="I85" s="136"/>
      <c r="J85" s="134"/>
      <c r="K85" s="137"/>
      <c r="L85" s="134"/>
      <c r="M85" s="138"/>
      <c r="N85" s="138"/>
      <c r="O85" s="117">
        <f t="shared" si="5"/>
        <v>0</v>
      </c>
      <c r="P85" s="41"/>
      <c r="Q85" s="41"/>
      <c r="R85" s="120">
        <f t="shared" si="6"/>
        <v>0</v>
      </c>
      <c r="S85" s="139"/>
      <c r="T85" s="280"/>
      <c r="U85" s="41"/>
      <c r="V85" s="41"/>
      <c r="W85" s="138"/>
      <c r="X85" s="138"/>
      <c r="Y85" s="117">
        <f t="shared" si="7"/>
        <v>0</v>
      </c>
      <c r="Z85" s="118" t="str">
        <f t="shared" si="8"/>
        <v xml:space="preserve"> </v>
      </c>
      <c r="AA85" s="141"/>
      <c r="AB85" s="139"/>
      <c r="AC85" s="139"/>
      <c r="AD85" s="139"/>
      <c r="AE85" s="119">
        <f t="shared" si="9"/>
        <v>0</v>
      </c>
      <c r="AF85" s="139"/>
      <c r="AG85" s="139"/>
      <c r="AH85" s="143"/>
      <c r="AI85" s="143"/>
      <c r="AJ85" s="143"/>
      <c r="AK85" s="143"/>
      <c r="AL85" s="143"/>
    </row>
    <row r="86" spans="1:38" ht="12.75" x14ac:dyDescent="0.2">
      <c r="A86" s="116">
        <v>81</v>
      </c>
      <c r="B86" s="134"/>
      <c r="C86" s="135"/>
      <c r="D86" s="135"/>
      <c r="E86" s="135"/>
      <c r="F86" s="135"/>
      <c r="G86" s="134"/>
      <c r="H86" s="136"/>
      <c r="I86" s="136"/>
      <c r="J86" s="134"/>
      <c r="K86" s="137"/>
      <c r="L86" s="134"/>
      <c r="M86" s="138"/>
      <c r="N86" s="138"/>
      <c r="O86" s="117">
        <f t="shared" si="5"/>
        <v>0</v>
      </c>
      <c r="P86" s="41"/>
      <c r="Q86" s="41"/>
      <c r="R86" s="120">
        <f t="shared" si="6"/>
        <v>0</v>
      </c>
      <c r="S86" s="139"/>
      <c r="T86" s="280"/>
      <c r="U86" s="41"/>
      <c r="V86" s="41"/>
      <c r="W86" s="138"/>
      <c r="X86" s="138"/>
      <c r="Y86" s="117">
        <f t="shared" si="7"/>
        <v>0</v>
      </c>
      <c r="Z86" s="118" t="str">
        <f t="shared" si="8"/>
        <v xml:space="preserve"> </v>
      </c>
      <c r="AA86" s="141"/>
      <c r="AB86" s="139"/>
      <c r="AC86" s="139"/>
      <c r="AD86" s="139"/>
      <c r="AE86" s="119">
        <f t="shared" si="9"/>
        <v>0</v>
      </c>
      <c r="AF86" s="139"/>
      <c r="AG86" s="139"/>
      <c r="AH86" s="143"/>
      <c r="AI86" s="143"/>
      <c r="AJ86" s="143"/>
      <c r="AK86" s="143"/>
      <c r="AL86" s="143"/>
    </row>
    <row r="87" spans="1:38" ht="12.75" x14ac:dyDescent="0.2">
      <c r="A87" s="116">
        <v>82</v>
      </c>
      <c r="B87" s="134"/>
      <c r="C87" s="135"/>
      <c r="D87" s="135"/>
      <c r="E87" s="135"/>
      <c r="F87" s="135"/>
      <c r="G87" s="134"/>
      <c r="H87" s="136"/>
      <c r="I87" s="136"/>
      <c r="J87" s="134"/>
      <c r="K87" s="137"/>
      <c r="L87" s="134"/>
      <c r="M87" s="138"/>
      <c r="N87" s="138"/>
      <c r="O87" s="117">
        <f t="shared" si="5"/>
        <v>0</v>
      </c>
      <c r="P87" s="41"/>
      <c r="Q87" s="41"/>
      <c r="R87" s="120">
        <f t="shared" si="6"/>
        <v>0</v>
      </c>
      <c r="S87" s="139"/>
      <c r="T87" s="280"/>
      <c r="U87" s="41"/>
      <c r="V87" s="41"/>
      <c r="W87" s="138"/>
      <c r="X87" s="138"/>
      <c r="Y87" s="117">
        <f t="shared" si="7"/>
        <v>0</v>
      </c>
      <c r="Z87" s="118" t="str">
        <f t="shared" si="8"/>
        <v xml:space="preserve"> </v>
      </c>
      <c r="AA87" s="141"/>
      <c r="AB87" s="139"/>
      <c r="AC87" s="139"/>
      <c r="AD87" s="139"/>
      <c r="AE87" s="119">
        <f t="shared" si="9"/>
        <v>0</v>
      </c>
      <c r="AF87" s="139"/>
      <c r="AG87" s="139"/>
      <c r="AH87" s="143"/>
      <c r="AI87" s="143"/>
      <c r="AJ87" s="143"/>
      <c r="AK87" s="143"/>
      <c r="AL87" s="143"/>
    </row>
    <row r="88" spans="1:38" ht="12.75" x14ac:dyDescent="0.2">
      <c r="A88" s="116">
        <v>83</v>
      </c>
      <c r="B88" s="134"/>
      <c r="C88" s="135"/>
      <c r="D88" s="135"/>
      <c r="E88" s="135"/>
      <c r="F88" s="135"/>
      <c r="G88" s="134"/>
      <c r="H88" s="136"/>
      <c r="I88" s="136"/>
      <c r="J88" s="134"/>
      <c r="K88" s="137"/>
      <c r="L88" s="134"/>
      <c r="M88" s="138"/>
      <c r="N88" s="138"/>
      <c r="O88" s="117">
        <f t="shared" si="5"/>
        <v>0</v>
      </c>
      <c r="P88" s="41"/>
      <c r="Q88" s="41"/>
      <c r="R88" s="120">
        <f t="shared" si="6"/>
        <v>0</v>
      </c>
      <c r="S88" s="139"/>
      <c r="T88" s="280"/>
      <c r="U88" s="41"/>
      <c r="V88" s="41"/>
      <c r="W88" s="138"/>
      <c r="X88" s="138"/>
      <c r="Y88" s="117">
        <f t="shared" si="7"/>
        <v>0</v>
      </c>
      <c r="Z88" s="118" t="str">
        <f t="shared" si="8"/>
        <v xml:space="preserve"> </v>
      </c>
      <c r="AA88" s="141"/>
      <c r="AB88" s="139"/>
      <c r="AC88" s="139"/>
      <c r="AD88" s="139"/>
      <c r="AE88" s="119">
        <f t="shared" si="9"/>
        <v>0</v>
      </c>
      <c r="AF88" s="139"/>
      <c r="AG88" s="139"/>
      <c r="AH88" s="143"/>
      <c r="AI88" s="143"/>
      <c r="AJ88" s="143"/>
      <c r="AK88" s="143"/>
      <c r="AL88" s="143"/>
    </row>
    <row r="89" spans="1:38" ht="12.75" x14ac:dyDescent="0.2">
      <c r="A89" s="116">
        <v>84</v>
      </c>
      <c r="B89" s="134"/>
      <c r="C89" s="135"/>
      <c r="D89" s="135"/>
      <c r="E89" s="135"/>
      <c r="F89" s="135"/>
      <c r="G89" s="134"/>
      <c r="H89" s="136"/>
      <c r="I89" s="136"/>
      <c r="J89" s="134"/>
      <c r="K89" s="137"/>
      <c r="L89" s="134"/>
      <c r="M89" s="138"/>
      <c r="N89" s="138"/>
      <c r="O89" s="117">
        <f t="shared" si="5"/>
        <v>0</v>
      </c>
      <c r="P89" s="41"/>
      <c r="Q89" s="41"/>
      <c r="R89" s="120">
        <f t="shared" si="6"/>
        <v>0</v>
      </c>
      <c r="S89" s="139"/>
      <c r="T89" s="280"/>
      <c r="U89" s="41"/>
      <c r="V89" s="41"/>
      <c r="W89" s="138"/>
      <c r="X89" s="138"/>
      <c r="Y89" s="117">
        <f t="shared" si="7"/>
        <v>0</v>
      </c>
      <c r="Z89" s="118" t="str">
        <f t="shared" si="8"/>
        <v xml:space="preserve"> </v>
      </c>
      <c r="AA89" s="141"/>
      <c r="AB89" s="139"/>
      <c r="AC89" s="139"/>
      <c r="AD89" s="139"/>
      <c r="AE89" s="119">
        <f t="shared" si="9"/>
        <v>0</v>
      </c>
      <c r="AF89" s="139"/>
      <c r="AG89" s="139"/>
      <c r="AH89" s="143"/>
      <c r="AI89" s="143"/>
      <c r="AJ89" s="143"/>
      <c r="AK89" s="143"/>
      <c r="AL89" s="143"/>
    </row>
    <row r="90" spans="1:38" ht="12.75" x14ac:dyDescent="0.2">
      <c r="A90" s="116">
        <v>85</v>
      </c>
      <c r="B90" s="134"/>
      <c r="C90" s="135"/>
      <c r="D90" s="135"/>
      <c r="E90" s="135"/>
      <c r="F90" s="135"/>
      <c r="G90" s="134"/>
      <c r="H90" s="136"/>
      <c r="I90" s="136"/>
      <c r="J90" s="134"/>
      <c r="K90" s="137"/>
      <c r="L90" s="134"/>
      <c r="M90" s="138"/>
      <c r="N90" s="138"/>
      <c r="O90" s="117">
        <f t="shared" si="5"/>
        <v>0</v>
      </c>
      <c r="P90" s="41"/>
      <c r="Q90" s="41"/>
      <c r="R90" s="120">
        <f t="shared" si="6"/>
        <v>0</v>
      </c>
      <c r="S90" s="139"/>
      <c r="T90" s="280"/>
      <c r="U90" s="41"/>
      <c r="V90" s="41"/>
      <c r="W90" s="138"/>
      <c r="X90" s="138"/>
      <c r="Y90" s="117">
        <f t="shared" si="7"/>
        <v>0</v>
      </c>
      <c r="Z90" s="118" t="str">
        <f t="shared" si="8"/>
        <v xml:space="preserve"> </v>
      </c>
      <c r="AA90" s="141"/>
      <c r="AB90" s="139"/>
      <c r="AC90" s="139"/>
      <c r="AD90" s="139"/>
      <c r="AE90" s="119">
        <f t="shared" si="9"/>
        <v>0</v>
      </c>
      <c r="AF90" s="139"/>
      <c r="AG90" s="139"/>
      <c r="AH90" s="143"/>
      <c r="AI90" s="143"/>
      <c r="AJ90" s="143"/>
      <c r="AK90" s="143"/>
      <c r="AL90" s="143"/>
    </row>
    <row r="91" spans="1:38" ht="12.75" x14ac:dyDescent="0.2">
      <c r="A91" s="116">
        <v>86</v>
      </c>
      <c r="B91" s="134"/>
      <c r="C91" s="135"/>
      <c r="D91" s="135"/>
      <c r="E91" s="135"/>
      <c r="F91" s="135"/>
      <c r="G91" s="134"/>
      <c r="H91" s="136"/>
      <c r="I91" s="136"/>
      <c r="J91" s="134"/>
      <c r="K91" s="137"/>
      <c r="L91" s="134"/>
      <c r="M91" s="138"/>
      <c r="N91" s="138"/>
      <c r="O91" s="117">
        <f t="shared" si="5"/>
        <v>0</v>
      </c>
      <c r="P91" s="41"/>
      <c r="Q91" s="41"/>
      <c r="R91" s="120">
        <f t="shared" si="6"/>
        <v>0</v>
      </c>
      <c r="S91" s="139"/>
      <c r="T91" s="280"/>
      <c r="U91" s="41"/>
      <c r="V91" s="41"/>
      <c r="W91" s="138"/>
      <c r="X91" s="138"/>
      <c r="Y91" s="117">
        <f t="shared" si="7"/>
        <v>0</v>
      </c>
      <c r="Z91" s="118" t="str">
        <f t="shared" si="8"/>
        <v xml:space="preserve"> </v>
      </c>
      <c r="AA91" s="141"/>
      <c r="AB91" s="139"/>
      <c r="AC91" s="139"/>
      <c r="AD91" s="139"/>
      <c r="AE91" s="119">
        <f t="shared" si="9"/>
        <v>0</v>
      </c>
      <c r="AF91" s="139"/>
      <c r="AG91" s="139"/>
      <c r="AH91" s="143"/>
      <c r="AI91" s="143"/>
      <c r="AJ91" s="143"/>
      <c r="AK91" s="143"/>
      <c r="AL91" s="143"/>
    </row>
    <row r="92" spans="1:38" ht="12.75" x14ac:dyDescent="0.2">
      <c r="A92" s="116">
        <v>87</v>
      </c>
      <c r="B92" s="134"/>
      <c r="C92" s="135"/>
      <c r="D92" s="135"/>
      <c r="E92" s="135"/>
      <c r="F92" s="135"/>
      <c r="G92" s="134"/>
      <c r="H92" s="136"/>
      <c r="I92" s="136"/>
      <c r="J92" s="134"/>
      <c r="K92" s="137"/>
      <c r="L92" s="134"/>
      <c r="M92" s="138"/>
      <c r="N92" s="138"/>
      <c r="O92" s="117">
        <f t="shared" si="5"/>
        <v>0</v>
      </c>
      <c r="P92" s="41"/>
      <c r="Q92" s="41"/>
      <c r="R92" s="120">
        <f t="shared" si="6"/>
        <v>0</v>
      </c>
      <c r="S92" s="139"/>
      <c r="T92" s="280"/>
      <c r="U92" s="41"/>
      <c r="V92" s="41"/>
      <c r="W92" s="138"/>
      <c r="X92" s="138"/>
      <c r="Y92" s="117">
        <f t="shared" si="7"/>
        <v>0</v>
      </c>
      <c r="Z92" s="118" t="str">
        <f t="shared" si="8"/>
        <v xml:space="preserve"> </v>
      </c>
      <c r="AA92" s="141"/>
      <c r="AB92" s="139"/>
      <c r="AC92" s="139"/>
      <c r="AD92" s="139"/>
      <c r="AE92" s="119">
        <f t="shared" si="9"/>
        <v>0</v>
      </c>
      <c r="AF92" s="139"/>
      <c r="AG92" s="139"/>
      <c r="AH92" s="143"/>
      <c r="AI92" s="143"/>
      <c r="AJ92" s="143"/>
      <c r="AK92" s="143"/>
      <c r="AL92" s="143"/>
    </row>
    <row r="93" spans="1:38" ht="12.75" x14ac:dyDescent="0.2">
      <c r="A93" s="116">
        <v>88</v>
      </c>
      <c r="B93" s="134"/>
      <c r="C93" s="135"/>
      <c r="D93" s="135"/>
      <c r="E93" s="135"/>
      <c r="F93" s="135"/>
      <c r="G93" s="134"/>
      <c r="H93" s="136"/>
      <c r="I93" s="136"/>
      <c r="J93" s="134"/>
      <c r="K93" s="137"/>
      <c r="L93" s="134"/>
      <c r="M93" s="138"/>
      <c r="N93" s="138"/>
      <c r="O93" s="117">
        <f t="shared" si="5"/>
        <v>0</v>
      </c>
      <c r="P93" s="41"/>
      <c r="Q93" s="41"/>
      <c r="R93" s="120">
        <f t="shared" si="6"/>
        <v>0</v>
      </c>
      <c r="S93" s="139"/>
      <c r="T93" s="280"/>
      <c r="U93" s="41"/>
      <c r="V93" s="41"/>
      <c r="W93" s="138"/>
      <c r="X93" s="138"/>
      <c r="Y93" s="117">
        <f t="shared" si="7"/>
        <v>0</v>
      </c>
      <c r="Z93" s="118" t="str">
        <f t="shared" si="8"/>
        <v xml:space="preserve"> </v>
      </c>
      <c r="AA93" s="141"/>
      <c r="AB93" s="139"/>
      <c r="AC93" s="139"/>
      <c r="AD93" s="139"/>
      <c r="AE93" s="119">
        <f t="shared" si="9"/>
        <v>0</v>
      </c>
      <c r="AF93" s="139"/>
      <c r="AG93" s="139"/>
      <c r="AH93" s="143"/>
      <c r="AI93" s="143"/>
      <c r="AJ93" s="143"/>
      <c r="AK93" s="143"/>
      <c r="AL93" s="143"/>
    </row>
    <row r="94" spans="1:38" ht="12.75" x14ac:dyDescent="0.2">
      <c r="A94" s="116">
        <v>89</v>
      </c>
      <c r="B94" s="134"/>
      <c r="C94" s="135"/>
      <c r="D94" s="135"/>
      <c r="E94" s="135"/>
      <c r="F94" s="135"/>
      <c r="G94" s="134"/>
      <c r="H94" s="136"/>
      <c r="I94" s="136"/>
      <c r="J94" s="134"/>
      <c r="K94" s="137"/>
      <c r="L94" s="134"/>
      <c r="M94" s="138"/>
      <c r="N94" s="138"/>
      <c r="O94" s="117">
        <f t="shared" si="5"/>
        <v>0</v>
      </c>
      <c r="P94" s="41"/>
      <c r="Q94" s="41"/>
      <c r="R94" s="120">
        <f t="shared" si="6"/>
        <v>0</v>
      </c>
      <c r="S94" s="139"/>
      <c r="T94" s="280"/>
      <c r="U94" s="41"/>
      <c r="V94" s="41"/>
      <c r="W94" s="138"/>
      <c r="X94" s="138"/>
      <c r="Y94" s="117">
        <f t="shared" si="7"/>
        <v>0</v>
      </c>
      <c r="Z94" s="118" t="str">
        <f t="shared" si="8"/>
        <v xml:space="preserve"> </v>
      </c>
      <c r="AA94" s="141"/>
      <c r="AB94" s="139"/>
      <c r="AC94" s="139"/>
      <c r="AD94" s="139"/>
      <c r="AE94" s="119">
        <f t="shared" si="9"/>
        <v>0</v>
      </c>
      <c r="AF94" s="139"/>
      <c r="AG94" s="139"/>
      <c r="AH94" s="143"/>
      <c r="AI94" s="143"/>
      <c r="AJ94" s="143"/>
      <c r="AK94" s="143"/>
      <c r="AL94" s="143"/>
    </row>
    <row r="95" spans="1:38" ht="12.75" x14ac:dyDescent="0.2">
      <c r="A95" s="116">
        <v>90</v>
      </c>
      <c r="B95" s="134"/>
      <c r="C95" s="135"/>
      <c r="D95" s="135"/>
      <c r="E95" s="135"/>
      <c r="F95" s="135"/>
      <c r="G95" s="134"/>
      <c r="H95" s="136"/>
      <c r="I95" s="136"/>
      <c r="J95" s="134"/>
      <c r="K95" s="137"/>
      <c r="L95" s="134"/>
      <c r="M95" s="138"/>
      <c r="N95" s="138"/>
      <c r="O95" s="117">
        <f t="shared" si="5"/>
        <v>0</v>
      </c>
      <c r="P95" s="41"/>
      <c r="Q95" s="41"/>
      <c r="R95" s="120">
        <f t="shared" si="6"/>
        <v>0</v>
      </c>
      <c r="S95" s="139"/>
      <c r="T95" s="280"/>
      <c r="U95" s="41"/>
      <c r="V95" s="41"/>
      <c r="W95" s="138"/>
      <c r="X95" s="138"/>
      <c r="Y95" s="117">
        <f t="shared" si="7"/>
        <v>0</v>
      </c>
      <c r="Z95" s="118" t="str">
        <f t="shared" si="8"/>
        <v xml:space="preserve"> </v>
      </c>
      <c r="AA95" s="141"/>
      <c r="AB95" s="139"/>
      <c r="AC95" s="139"/>
      <c r="AD95" s="139"/>
      <c r="AE95" s="119">
        <f t="shared" si="9"/>
        <v>0</v>
      </c>
      <c r="AF95" s="139"/>
      <c r="AG95" s="139"/>
      <c r="AH95" s="143"/>
      <c r="AI95" s="143"/>
      <c r="AJ95" s="143"/>
      <c r="AK95" s="143"/>
      <c r="AL95" s="143"/>
    </row>
    <row r="96" spans="1:38" ht="12.75" x14ac:dyDescent="0.2">
      <c r="A96" s="116">
        <v>91</v>
      </c>
      <c r="B96" s="134"/>
      <c r="C96" s="135"/>
      <c r="D96" s="135"/>
      <c r="E96" s="135"/>
      <c r="F96" s="135"/>
      <c r="G96" s="134"/>
      <c r="H96" s="136"/>
      <c r="I96" s="136"/>
      <c r="J96" s="134"/>
      <c r="K96" s="137"/>
      <c r="L96" s="134"/>
      <c r="M96" s="138"/>
      <c r="N96" s="138"/>
      <c r="O96" s="117">
        <f t="shared" si="5"/>
        <v>0</v>
      </c>
      <c r="P96" s="41"/>
      <c r="Q96" s="41"/>
      <c r="R96" s="120">
        <f t="shared" si="6"/>
        <v>0</v>
      </c>
      <c r="S96" s="139"/>
      <c r="T96" s="280"/>
      <c r="U96" s="41"/>
      <c r="V96" s="41"/>
      <c r="W96" s="138"/>
      <c r="X96" s="138"/>
      <c r="Y96" s="117">
        <f t="shared" si="7"/>
        <v>0</v>
      </c>
      <c r="Z96" s="118" t="str">
        <f t="shared" si="8"/>
        <v xml:space="preserve"> </v>
      </c>
      <c r="AA96" s="141"/>
      <c r="AB96" s="139"/>
      <c r="AC96" s="139"/>
      <c r="AD96" s="139"/>
      <c r="AE96" s="119">
        <f t="shared" si="9"/>
        <v>0</v>
      </c>
      <c r="AF96" s="139"/>
      <c r="AG96" s="139"/>
      <c r="AH96" s="143"/>
      <c r="AI96" s="143"/>
      <c r="AJ96" s="143"/>
      <c r="AK96" s="143"/>
      <c r="AL96" s="143"/>
    </row>
    <row r="97" spans="1:38" ht="12.75" x14ac:dyDescent="0.2">
      <c r="A97" s="116">
        <v>92</v>
      </c>
      <c r="B97" s="134"/>
      <c r="C97" s="135"/>
      <c r="D97" s="135"/>
      <c r="E97" s="135"/>
      <c r="F97" s="135"/>
      <c r="G97" s="134"/>
      <c r="H97" s="136"/>
      <c r="I97" s="136"/>
      <c r="J97" s="134"/>
      <c r="K97" s="137"/>
      <c r="L97" s="134"/>
      <c r="M97" s="138"/>
      <c r="N97" s="138"/>
      <c r="O97" s="117">
        <f t="shared" si="5"/>
        <v>0</v>
      </c>
      <c r="P97" s="41"/>
      <c r="Q97" s="41"/>
      <c r="R97" s="120">
        <f t="shared" si="6"/>
        <v>0</v>
      </c>
      <c r="S97" s="139"/>
      <c r="T97" s="280"/>
      <c r="U97" s="41"/>
      <c r="V97" s="41"/>
      <c r="W97" s="138"/>
      <c r="X97" s="138"/>
      <c r="Y97" s="117">
        <f t="shared" si="7"/>
        <v>0</v>
      </c>
      <c r="Z97" s="118" t="str">
        <f t="shared" si="8"/>
        <v xml:space="preserve"> </v>
      </c>
      <c r="AA97" s="141"/>
      <c r="AB97" s="139"/>
      <c r="AC97" s="139"/>
      <c r="AD97" s="139"/>
      <c r="AE97" s="119">
        <f t="shared" si="9"/>
        <v>0</v>
      </c>
      <c r="AF97" s="139"/>
      <c r="AG97" s="139"/>
      <c r="AH97" s="143"/>
      <c r="AI97" s="143"/>
      <c r="AJ97" s="143"/>
      <c r="AK97" s="143"/>
      <c r="AL97" s="143"/>
    </row>
    <row r="98" spans="1:38" ht="12.75" x14ac:dyDescent="0.2">
      <c r="A98" s="116">
        <v>93</v>
      </c>
      <c r="B98" s="134"/>
      <c r="C98" s="135"/>
      <c r="D98" s="135"/>
      <c r="E98" s="135"/>
      <c r="F98" s="135"/>
      <c r="G98" s="134"/>
      <c r="H98" s="136"/>
      <c r="I98" s="136"/>
      <c r="J98" s="134"/>
      <c r="K98" s="137"/>
      <c r="L98" s="134"/>
      <c r="M98" s="138"/>
      <c r="N98" s="138"/>
      <c r="O98" s="117">
        <f t="shared" si="5"/>
        <v>0</v>
      </c>
      <c r="P98" s="41"/>
      <c r="Q98" s="41"/>
      <c r="R98" s="120">
        <f t="shared" si="6"/>
        <v>0</v>
      </c>
      <c r="S98" s="139"/>
      <c r="T98" s="280"/>
      <c r="U98" s="41"/>
      <c r="V98" s="41"/>
      <c r="W98" s="138"/>
      <c r="X98" s="138"/>
      <c r="Y98" s="117">
        <f t="shared" si="7"/>
        <v>0</v>
      </c>
      <c r="Z98" s="118" t="str">
        <f t="shared" si="8"/>
        <v xml:space="preserve"> </v>
      </c>
      <c r="AA98" s="141"/>
      <c r="AB98" s="139"/>
      <c r="AC98" s="139"/>
      <c r="AD98" s="139"/>
      <c r="AE98" s="119">
        <f t="shared" si="9"/>
        <v>0</v>
      </c>
      <c r="AF98" s="139"/>
      <c r="AG98" s="139"/>
      <c r="AH98" s="143"/>
      <c r="AI98" s="143"/>
      <c r="AJ98" s="143"/>
      <c r="AK98" s="143"/>
      <c r="AL98" s="143"/>
    </row>
    <row r="99" spans="1:38" ht="12.75" x14ac:dyDescent="0.2">
      <c r="A99" s="116">
        <v>94</v>
      </c>
      <c r="B99" s="134"/>
      <c r="C99" s="135"/>
      <c r="D99" s="135"/>
      <c r="E99" s="135"/>
      <c r="F99" s="135"/>
      <c r="G99" s="134"/>
      <c r="H99" s="136"/>
      <c r="I99" s="136"/>
      <c r="J99" s="134"/>
      <c r="K99" s="137"/>
      <c r="L99" s="134"/>
      <c r="M99" s="138"/>
      <c r="N99" s="138"/>
      <c r="O99" s="117">
        <f t="shared" si="5"/>
        <v>0</v>
      </c>
      <c r="P99" s="41"/>
      <c r="Q99" s="41"/>
      <c r="R99" s="120">
        <f t="shared" si="6"/>
        <v>0</v>
      </c>
      <c r="S99" s="139"/>
      <c r="T99" s="280"/>
      <c r="U99" s="41"/>
      <c r="V99" s="41"/>
      <c r="W99" s="138"/>
      <c r="X99" s="138"/>
      <c r="Y99" s="117">
        <f t="shared" si="7"/>
        <v>0</v>
      </c>
      <c r="Z99" s="118" t="str">
        <f t="shared" si="8"/>
        <v xml:space="preserve"> </v>
      </c>
      <c r="AA99" s="141"/>
      <c r="AB99" s="139"/>
      <c r="AC99" s="139"/>
      <c r="AD99" s="139"/>
      <c r="AE99" s="119">
        <f t="shared" si="9"/>
        <v>0</v>
      </c>
      <c r="AF99" s="139"/>
      <c r="AG99" s="139"/>
      <c r="AH99" s="143"/>
      <c r="AI99" s="143"/>
      <c r="AJ99" s="143"/>
      <c r="AK99" s="143"/>
      <c r="AL99" s="143"/>
    </row>
    <row r="100" spans="1:38" ht="12.75" x14ac:dyDescent="0.2">
      <c r="A100" s="116">
        <v>95</v>
      </c>
      <c r="B100" s="134"/>
      <c r="C100" s="135"/>
      <c r="D100" s="135"/>
      <c r="E100" s="135"/>
      <c r="F100" s="135"/>
      <c r="G100" s="134"/>
      <c r="H100" s="136"/>
      <c r="I100" s="136"/>
      <c r="J100" s="134"/>
      <c r="K100" s="137"/>
      <c r="L100" s="134"/>
      <c r="M100" s="138"/>
      <c r="N100" s="138"/>
      <c r="O100" s="117">
        <f t="shared" si="5"/>
        <v>0</v>
      </c>
      <c r="P100" s="41"/>
      <c r="Q100" s="41"/>
      <c r="R100" s="120">
        <f t="shared" si="6"/>
        <v>0</v>
      </c>
      <c r="S100" s="139"/>
      <c r="T100" s="280"/>
      <c r="U100" s="41"/>
      <c r="V100" s="41"/>
      <c r="W100" s="138"/>
      <c r="X100" s="138"/>
      <c r="Y100" s="117">
        <f t="shared" si="7"/>
        <v>0</v>
      </c>
      <c r="Z100" s="118" t="str">
        <f t="shared" si="8"/>
        <v xml:space="preserve"> </v>
      </c>
      <c r="AA100" s="141"/>
      <c r="AB100" s="139"/>
      <c r="AC100" s="139"/>
      <c r="AD100" s="139"/>
      <c r="AE100" s="119">
        <f t="shared" si="9"/>
        <v>0</v>
      </c>
      <c r="AF100" s="139"/>
      <c r="AG100" s="139"/>
      <c r="AH100" s="143"/>
      <c r="AI100" s="143"/>
      <c r="AJ100" s="143"/>
      <c r="AK100" s="143"/>
      <c r="AL100" s="143"/>
    </row>
    <row r="101" spans="1:38" ht="12.75" x14ac:dyDescent="0.2">
      <c r="A101" s="116">
        <v>96</v>
      </c>
      <c r="B101" s="134"/>
      <c r="C101" s="135"/>
      <c r="D101" s="135"/>
      <c r="E101" s="135"/>
      <c r="F101" s="135"/>
      <c r="G101" s="134"/>
      <c r="H101" s="136"/>
      <c r="I101" s="136"/>
      <c r="J101" s="134"/>
      <c r="K101" s="137"/>
      <c r="L101" s="134"/>
      <c r="M101" s="138"/>
      <c r="N101" s="138"/>
      <c r="O101" s="117">
        <f t="shared" si="5"/>
        <v>0</v>
      </c>
      <c r="P101" s="41"/>
      <c r="Q101" s="41"/>
      <c r="R101" s="120">
        <f t="shared" si="6"/>
        <v>0</v>
      </c>
      <c r="S101" s="139"/>
      <c r="T101" s="280"/>
      <c r="U101" s="41"/>
      <c r="V101" s="41"/>
      <c r="W101" s="138"/>
      <c r="X101" s="138"/>
      <c r="Y101" s="117">
        <f t="shared" si="7"/>
        <v>0</v>
      </c>
      <c r="Z101" s="118" t="str">
        <f t="shared" si="8"/>
        <v xml:space="preserve"> </v>
      </c>
      <c r="AA101" s="141"/>
      <c r="AB101" s="139"/>
      <c r="AC101" s="139"/>
      <c r="AD101" s="139"/>
      <c r="AE101" s="119">
        <f t="shared" si="9"/>
        <v>0</v>
      </c>
      <c r="AF101" s="139"/>
      <c r="AG101" s="139"/>
      <c r="AH101" s="143"/>
      <c r="AI101" s="143"/>
      <c r="AJ101" s="143"/>
      <c r="AK101" s="143"/>
      <c r="AL101" s="143"/>
    </row>
    <row r="102" spans="1:38" ht="12.75" x14ac:dyDescent="0.2">
      <c r="A102" s="116">
        <v>97</v>
      </c>
      <c r="B102" s="134"/>
      <c r="C102" s="135"/>
      <c r="D102" s="135"/>
      <c r="E102" s="135"/>
      <c r="F102" s="135"/>
      <c r="G102" s="134"/>
      <c r="H102" s="136"/>
      <c r="I102" s="136"/>
      <c r="J102" s="134"/>
      <c r="K102" s="137"/>
      <c r="L102" s="134"/>
      <c r="M102" s="138"/>
      <c r="N102" s="138"/>
      <c r="O102" s="117">
        <f t="shared" si="5"/>
        <v>0</v>
      </c>
      <c r="P102" s="41"/>
      <c r="Q102" s="41"/>
      <c r="R102" s="120">
        <f t="shared" si="6"/>
        <v>0</v>
      </c>
      <c r="S102" s="139"/>
      <c r="T102" s="280"/>
      <c r="U102" s="41"/>
      <c r="V102" s="41"/>
      <c r="W102" s="138"/>
      <c r="X102" s="138"/>
      <c r="Y102" s="117">
        <f t="shared" si="7"/>
        <v>0</v>
      </c>
      <c r="Z102" s="118" t="str">
        <f t="shared" si="8"/>
        <v xml:space="preserve"> </v>
      </c>
      <c r="AA102" s="141"/>
      <c r="AB102" s="139"/>
      <c r="AC102" s="139"/>
      <c r="AD102" s="139"/>
      <c r="AE102" s="119">
        <f t="shared" si="9"/>
        <v>0</v>
      </c>
      <c r="AF102" s="139"/>
      <c r="AG102" s="139"/>
      <c r="AH102" s="143"/>
      <c r="AI102" s="143"/>
      <c r="AJ102" s="143"/>
      <c r="AK102" s="143"/>
      <c r="AL102" s="143"/>
    </row>
    <row r="103" spans="1:38" ht="12.75" x14ac:dyDescent="0.2">
      <c r="A103" s="116">
        <v>98</v>
      </c>
      <c r="B103" s="134"/>
      <c r="C103" s="135"/>
      <c r="D103" s="135"/>
      <c r="E103" s="135"/>
      <c r="F103" s="135"/>
      <c r="G103" s="134"/>
      <c r="H103" s="136"/>
      <c r="I103" s="136"/>
      <c r="J103" s="134"/>
      <c r="K103" s="137"/>
      <c r="L103" s="134"/>
      <c r="M103" s="138"/>
      <c r="N103" s="138"/>
      <c r="O103" s="117">
        <f t="shared" si="5"/>
        <v>0</v>
      </c>
      <c r="P103" s="41"/>
      <c r="Q103" s="41"/>
      <c r="R103" s="120">
        <f t="shared" si="6"/>
        <v>0</v>
      </c>
      <c r="S103" s="139"/>
      <c r="T103" s="280"/>
      <c r="U103" s="41"/>
      <c r="V103" s="41"/>
      <c r="W103" s="138"/>
      <c r="X103" s="138"/>
      <c r="Y103" s="117">
        <f t="shared" si="7"/>
        <v>0</v>
      </c>
      <c r="Z103" s="118" t="str">
        <f t="shared" si="8"/>
        <v xml:space="preserve"> </v>
      </c>
      <c r="AA103" s="141"/>
      <c r="AB103" s="139"/>
      <c r="AC103" s="139"/>
      <c r="AD103" s="139"/>
      <c r="AE103" s="119">
        <f t="shared" si="9"/>
        <v>0</v>
      </c>
      <c r="AF103" s="139"/>
      <c r="AG103" s="139"/>
      <c r="AH103" s="143"/>
      <c r="AI103" s="143"/>
      <c r="AJ103" s="143"/>
      <c r="AK103" s="143"/>
      <c r="AL103" s="143"/>
    </row>
    <row r="104" spans="1:38" ht="12.75" x14ac:dyDescent="0.2">
      <c r="A104" s="116">
        <v>99</v>
      </c>
      <c r="B104" s="134"/>
      <c r="C104" s="135"/>
      <c r="D104" s="135"/>
      <c r="E104" s="135"/>
      <c r="F104" s="135"/>
      <c r="G104" s="134"/>
      <c r="H104" s="136"/>
      <c r="I104" s="136"/>
      <c r="J104" s="134"/>
      <c r="K104" s="137"/>
      <c r="L104" s="134"/>
      <c r="M104" s="138"/>
      <c r="N104" s="138"/>
      <c r="O104" s="117">
        <f t="shared" si="5"/>
        <v>0</v>
      </c>
      <c r="P104" s="41"/>
      <c r="Q104" s="41"/>
      <c r="R104" s="120">
        <f t="shared" si="6"/>
        <v>0</v>
      </c>
      <c r="S104" s="139"/>
      <c r="T104" s="280"/>
      <c r="U104" s="41"/>
      <c r="V104" s="41"/>
      <c r="W104" s="138"/>
      <c r="X104" s="138"/>
      <c r="Y104" s="117">
        <f t="shared" si="7"/>
        <v>0</v>
      </c>
      <c r="Z104" s="118" t="str">
        <f t="shared" si="8"/>
        <v xml:space="preserve"> </v>
      </c>
      <c r="AA104" s="141"/>
      <c r="AB104" s="139"/>
      <c r="AC104" s="139"/>
      <c r="AD104" s="139"/>
      <c r="AE104" s="119">
        <f t="shared" si="9"/>
        <v>0</v>
      </c>
      <c r="AF104" s="139"/>
      <c r="AG104" s="139"/>
      <c r="AH104" s="143"/>
      <c r="AI104" s="143"/>
      <c r="AJ104" s="143"/>
      <c r="AK104" s="143"/>
      <c r="AL104" s="143"/>
    </row>
    <row r="105" spans="1:38" ht="12.75" x14ac:dyDescent="0.2">
      <c r="A105" s="116">
        <v>100</v>
      </c>
      <c r="B105" s="134"/>
      <c r="C105" s="135"/>
      <c r="D105" s="135"/>
      <c r="E105" s="135"/>
      <c r="F105" s="135"/>
      <c r="G105" s="134"/>
      <c r="H105" s="136"/>
      <c r="I105" s="136"/>
      <c r="J105" s="134"/>
      <c r="K105" s="137"/>
      <c r="L105" s="134"/>
      <c r="M105" s="138"/>
      <c r="N105" s="138"/>
      <c r="O105" s="117">
        <f t="shared" si="5"/>
        <v>0</v>
      </c>
      <c r="P105" s="41"/>
      <c r="Q105" s="41"/>
      <c r="R105" s="120">
        <f t="shared" si="6"/>
        <v>0</v>
      </c>
      <c r="S105" s="139"/>
      <c r="T105" s="280"/>
      <c r="U105" s="41"/>
      <c r="V105" s="41"/>
      <c r="W105" s="138"/>
      <c r="X105" s="138"/>
      <c r="Y105" s="117">
        <f t="shared" si="7"/>
        <v>0</v>
      </c>
      <c r="Z105" s="118" t="str">
        <f t="shared" si="8"/>
        <v xml:space="preserve"> </v>
      </c>
      <c r="AA105" s="141"/>
      <c r="AB105" s="139"/>
      <c r="AC105" s="139"/>
      <c r="AD105" s="139"/>
      <c r="AE105" s="119">
        <f t="shared" si="9"/>
        <v>0</v>
      </c>
      <c r="AF105" s="139"/>
      <c r="AG105" s="139"/>
      <c r="AH105" s="143"/>
      <c r="AI105" s="143"/>
      <c r="AJ105" s="143"/>
      <c r="AK105" s="143"/>
      <c r="AL105" s="143"/>
    </row>
    <row r="106" spans="1:38" ht="12.75" x14ac:dyDescent="0.2">
      <c r="A106" s="116">
        <v>101</v>
      </c>
      <c r="B106" s="134"/>
      <c r="C106" s="135"/>
      <c r="D106" s="135"/>
      <c r="E106" s="135"/>
      <c r="F106" s="135"/>
      <c r="G106" s="134"/>
      <c r="H106" s="136"/>
      <c r="I106" s="136"/>
      <c r="J106" s="134"/>
      <c r="K106" s="137"/>
      <c r="L106" s="134"/>
      <c r="M106" s="138"/>
      <c r="N106" s="138"/>
      <c r="O106" s="117">
        <f t="shared" si="5"/>
        <v>0</v>
      </c>
      <c r="P106" s="41"/>
      <c r="Q106" s="41"/>
      <c r="R106" s="120">
        <f t="shared" si="6"/>
        <v>0</v>
      </c>
      <c r="S106" s="139"/>
      <c r="T106" s="280"/>
      <c r="U106" s="41"/>
      <c r="V106" s="41"/>
      <c r="W106" s="138"/>
      <c r="X106" s="138"/>
      <c r="Y106" s="117">
        <f t="shared" si="7"/>
        <v>0</v>
      </c>
      <c r="Z106" s="118" t="str">
        <f t="shared" si="8"/>
        <v xml:space="preserve"> </v>
      </c>
      <c r="AA106" s="141"/>
      <c r="AB106" s="139"/>
      <c r="AC106" s="139"/>
      <c r="AD106" s="139"/>
      <c r="AE106" s="119">
        <f t="shared" si="9"/>
        <v>0</v>
      </c>
      <c r="AF106" s="139"/>
      <c r="AG106" s="139"/>
      <c r="AH106" s="143"/>
      <c r="AI106" s="143"/>
      <c r="AJ106" s="143"/>
      <c r="AK106" s="143"/>
      <c r="AL106" s="143"/>
    </row>
    <row r="107" spans="1:38" ht="12.75" x14ac:dyDescent="0.2">
      <c r="A107" s="116">
        <v>102</v>
      </c>
      <c r="B107" s="134"/>
      <c r="C107" s="135"/>
      <c r="D107" s="135"/>
      <c r="E107" s="135"/>
      <c r="F107" s="135"/>
      <c r="G107" s="134"/>
      <c r="H107" s="136"/>
      <c r="I107" s="136"/>
      <c r="J107" s="134"/>
      <c r="K107" s="137"/>
      <c r="L107" s="134"/>
      <c r="M107" s="138"/>
      <c r="N107" s="138"/>
      <c r="O107" s="117">
        <f t="shared" si="5"/>
        <v>0</v>
      </c>
      <c r="P107" s="41"/>
      <c r="Q107" s="41"/>
      <c r="R107" s="120">
        <f t="shared" si="6"/>
        <v>0</v>
      </c>
      <c r="S107" s="139"/>
      <c r="T107" s="280"/>
      <c r="U107" s="41"/>
      <c r="V107" s="41"/>
      <c r="W107" s="138"/>
      <c r="X107" s="138"/>
      <c r="Y107" s="117">
        <f t="shared" si="7"/>
        <v>0</v>
      </c>
      <c r="Z107" s="118" t="str">
        <f t="shared" si="8"/>
        <v xml:space="preserve"> </v>
      </c>
      <c r="AA107" s="141"/>
      <c r="AB107" s="139"/>
      <c r="AC107" s="139"/>
      <c r="AD107" s="139"/>
      <c r="AE107" s="119">
        <f t="shared" si="9"/>
        <v>0</v>
      </c>
      <c r="AF107" s="139"/>
      <c r="AG107" s="139"/>
      <c r="AH107" s="143"/>
      <c r="AI107" s="143"/>
      <c r="AJ107" s="143"/>
      <c r="AK107" s="143"/>
      <c r="AL107" s="143"/>
    </row>
    <row r="108" spans="1:38" ht="12.75" x14ac:dyDescent="0.2">
      <c r="A108" s="116">
        <v>103</v>
      </c>
      <c r="B108" s="134"/>
      <c r="C108" s="135"/>
      <c r="D108" s="135"/>
      <c r="E108" s="135"/>
      <c r="F108" s="135"/>
      <c r="G108" s="134"/>
      <c r="H108" s="136"/>
      <c r="I108" s="136"/>
      <c r="J108" s="134"/>
      <c r="K108" s="137"/>
      <c r="L108" s="134"/>
      <c r="M108" s="138"/>
      <c r="N108" s="138"/>
      <c r="O108" s="117">
        <f t="shared" si="5"/>
        <v>0</v>
      </c>
      <c r="P108" s="41"/>
      <c r="Q108" s="41"/>
      <c r="R108" s="120">
        <f t="shared" si="6"/>
        <v>0</v>
      </c>
      <c r="S108" s="139"/>
      <c r="T108" s="280"/>
      <c r="U108" s="41"/>
      <c r="V108" s="41"/>
      <c r="W108" s="138"/>
      <c r="X108" s="138"/>
      <c r="Y108" s="117">
        <f t="shared" si="7"/>
        <v>0</v>
      </c>
      <c r="Z108" s="118" t="str">
        <f t="shared" si="8"/>
        <v xml:space="preserve"> </v>
      </c>
      <c r="AA108" s="141"/>
      <c r="AB108" s="139"/>
      <c r="AC108" s="139"/>
      <c r="AD108" s="139"/>
      <c r="AE108" s="119">
        <f t="shared" si="9"/>
        <v>0</v>
      </c>
      <c r="AF108" s="139"/>
      <c r="AG108" s="139"/>
      <c r="AH108" s="143"/>
      <c r="AI108" s="143"/>
      <c r="AJ108" s="143"/>
      <c r="AK108" s="143"/>
      <c r="AL108" s="143"/>
    </row>
    <row r="109" spans="1:38" ht="12.75" x14ac:dyDescent="0.2">
      <c r="A109" s="116">
        <v>104</v>
      </c>
      <c r="B109" s="134"/>
      <c r="C109" s="135"/>
      <c r="D109" s="135"/>
      <c r="E109" s="135"/>
      <c r="F109" s="135"/>
      <c r="G109" s="134"/>
      <c r="H109" s="136"/>
      <c r="I109" s="136"/>
      <c r="J109" s="134"/>
      <c r="K109" s="137"/>
      <c r="L109" s="134"/>
      <c r="M109" s="138"/>
      <c r="N109" s="138"/>
      <c r="O109" s="117">
        <f t="shared" si="5"/>
        <v>0</v>
      </c>
      <c r="P109" s="41"/>
      <c r="Q109" s="41"/>
      <c r="R109" s="120">
        <f t="shared" si="6"/>
        <v>0</v>
      </c>
      <c r="S109" s="139"/>
      <c r="T109" s="280"/>
      <c r="U109" s="41"/>
      <c r="V109" s="41"/>
      <c r="W109" s="138"/>
      <c r="X109" s="138"/>
      <c r="Y109" s="117">
        <f t="shared" si="7"/>
        <v>0</v>
      </c>
      <c r="Z109" s="118" t="str">
        <f t="shared" si="8"/>
        <v xml:space="preserve"> </v>
      </c>
      <c r="AA109" s="141"/>
      <c r="AB109" s="139"/>
      <c r="AC109" s="139"/>
      <c r="AD109" s="139"/>
      <c r="AE109" s="119">
        <f t="shared" si="9"/>
        <v>0</v>
      </c>
      <c r="AF109" s="139"/>
      <c r="AG109" s="139"/>
      <c r="AH109" s="143"/>
      <c r="AI109" s="143"/>
      <c r="AJ109" s="143"/>
      <c r="AK109" s="143"/>
      <c r="AL109" s="143"/>
    </row>
    <row r="110" spans="1:38" ht="12.75" x14ac:dyDescent="0.2">
      <c r="A110" s="116">
        <v>105</v>
      </c>
      <c r="B110" s="134"/>
      <c r="C110" s="135"/>
      <c r="D110" s="135"/>
      <c r="E110" s="135"/>
      <c r="F110" s="135"/>
      <c r="G110" s="134"/>
      <c r="H110" s="136"/>
      <c r="I110" s="136"/>
      <c r="J110" s="134"/>
      <c r="K110" s="137"/>
      <c r="L110" s="134"/>
      <c r="M110" s="138"/>
      <c r="N110" s="138"/>
      <c r="O110" s="117">
        <f t="shared" si="5"/>
        <v>0</v>
      </c>
      <c r="P110" s="41"/>
      <c r="Q110" s="41"/>
      <c r="R110" s="120">
        <f t="shared" si="6"/>
        <v>0</v>
      </c>
      <c r="S110" s="139"/>
      <c r="T110" s="280"/>
      <c r="U110" s="41"/>
      <c r="V110" s="41"/>
      <c r="W110" s="138"/>
      <c r="X110" s="138"/>
      <c r="Y110" s="117">
        <f t="shared" si="7"/>
        <v>0</v>
      </c>
      <c r="Z110" s="118" t="str">
        <f t="shared" si="8"/>
        <v xml:space="preserve"> </v>
      </c>
      <c r="AA110" s="141"/>
      <c r="AB110" s="139"/>
      <c r="AC110" s="139"/>
      <c r="AD110" s="139"/>
      <c r="AE110" s="119">
        <f t="shared" si="9"/>
        <v>0</v>
      </c>
      <c r="AF110" s="139"/>
      <c r="AG110" s="139"/>
      <c r="AH110" s="143"/>
      <c r="AI110" s="143"/>
      <c r="AJ110" s="143"/>
      <c r="AK110" s="143"/>
      <c r="AL110" s="143"/>
    </row>
    <row r="111" spans="1:38" ht="12.75" x14ac:dyDescent="0.2">
      <c r="A111" s="116">
        <v>106</v>
      </c>
      <c r="B111" s="134"/>
      <c r="C111" s="135"/>
      <c r="D111" s="135"/>
      <c r="E111" s="135"/>
      <c r="F111" s="135"/>
      <c r="G111" s="134"/>
      <c r="H111" s="136"/>
      <c r="I111" s="136"/>
      <c r="J111" s="134"/>
      <c r="K111" s="137"/>
      <c r="L111" s="134"/>
      <c r="M111" s="138"/>
      <c r="N111" s="138"/>
      <c r="O111" s="117">
        <f t="shared" si="5"/>
        <v>0</v>
      </c>
      <c r="P111" s="41"/>
      <c r="Q111" s="41"/>
      <c r="R111" s="120">
        <f t="shared" si="6"/>
        <v>0</v>
      </c>
      <c r="S111" s="139"/>
      <c r="T111" s="280"/>
      <c r="U111" s="41"/>
      <c r="V111" s="41"/>
      <c r="W111" s="138"/>
      <c r="X111" s="138"/>
      <c r="Y111" s="117">
        <f t="shared" si="7"/>
        <v>0</v>
      </c>
      <c r="Z111" s="118" t="str">
        <f t="shared" si="8"/>
        <v xml:space="preserve"> </v>
      </c>
      <c r="AA111" s="141"/>
      <c r="AB111" s="139"/>
      <c r="AC111" s="139"/>
      <c r="AD111" s="139"/>
      <c r="AE111" s="119">
        <f t="shared" si="9"/>
        <v>0</v>
      </c>
      <c r="AF111" s="139"/>
      <c r="AG111" s="139"/>
      <c r="AH111" s="143"/>
      <c r="AI111" s="143"/>
      <c r="AJ111" s="143"/>
      <c r="AK111" s="143"/>
      <c r="AL111" s="143"/>
    </row>
    <row r="112" spans="1:38" ht="12.75" x14ac:dyDescent="0.2">
      <c r="A112" s="116">
        <v>107</v>
      </c>
      <c r="B112" s="134"/>
      <c r="C112" s="135"/>
      <c r="D112" s="135"/>
      <c r="E112" s="135"/>
      <c r="F112" s="135"/>
      <c r="G112" s="134"/>
      <c r="H112" s="136"/>
      <c r="I112" s="136"/>
      <c r="J112" s="134"/>
      <c r="K112" s="137"/>
      <c r="L112" s="134"/>
      <c r="M112" s="138"/>
      <c r="N112" s="138"/>
      <c r="O112" s="117">
        <f t="shared" si="5"/>
        <v>0</v>
      </c>
      <c r="P112" s="41"/>
      <c r="Q112" s="41"/>
      <c r="R112" s="120">
        <f t="shared" si="6"/>
        <v>0</v>
      </c>
      <c r="S112" s="139"/>
      <c r="T112" s="280"/>
      <c r="U112" s="41"/>
      <c r="V112" s="41"/>
      <c r="W112" s="138"/>
      <c r="X112" s="138"/>
      <c r="Y112" s="117">
        <f t="shared" si="7"/>
        <v>0</v>
      </c>
      <c r="Z112" s="118" t="str">
        <f t="shared" si="8"/>
        <v xml:space="preserve"> </v>
      </c>
      <c r="AA112" s="141"/>
      <c r="AB112" s="139"/>
      <c r="AC112" s="139"/>
      <c r="AD112" s="139"/>
      <c r="AE112" s="119">
        <f t="shared" si="9"/>
        <v>0</v>
      </c>
      <c r="AF112" s="139"/>
      <c r="AG112" s="139"/>
      <c r="AH112" s="143"/>
      <c r="AI112" s="143"/>
      <c r="AJ112" s="143"/>
      <c r="AK112" s="143"/>
      <c r="AL112" s="143"/>
    </row>
    <row r="113" spans="1:38" ht="12.75" x14ac:dyDescent="0.2">
      <c r="A113" s="116">
        <v>108</v>
      </c>
      <c r="B113" s="134"/>
      <c r="C113" s="135"/>
      <c r="D113" s="135"/>
      <c r="E113" s="135"/>
      <c r="F113" s="135"/>
      <c r="G113" s="134"/>
      <c r="H113" s="136"/>
      <c r="I113" s="136"/>
      <c r="J113" s="134"/>
      <c r="K113" s="137"/>
      <c r="L113" s="134"/>
      <c r="M113" s="138"/>
      <c r="N113" s="138"/>
      <c r="O113" s="117">
        <f t="shared" si="5"/>
        <v>0</v>
      </c>
      <c r="P113" s="41"/>
      <c r="Q113" s="41"/>
      <c r="R113" s="120">
        <f t="shared" si="6"/>
        <v>0</v>
      </c>
      <c r="S113" s="139"/>
      <c r="T113" s="280"/>
      <c r="U113" s="41"/>
      <c r="V113" s="41"/>
      <c r="W113" s="138"/>
      <c r="X113" s="138"/>
      <c r="Y113" s="117">
        <f t="shared" si="7"/>
        <v>0</v>
      </c>
      <c r="Z113" s="118" t="str">
        <f t="shared" si="8"/>
        <v xml:space="preserve"> </v>
      </c>
      <c r="AA113" s="141"/>
      <c r="AB113" s="139"/>
      <c r="AC113" s="139"/>
      <c r="AD113" s="139"/>
      <c r="AE113" s="119">
        <f t="shared" si="9"/>
        <v>0</v>
      </c>
      <c r="AF113" s="139"/>
      <c r="AG113" s="139"/>
      <c r="AH113" s="143"/>
      <c r="AI113" s="143"/>
      <c r="AJ113" s="143"/>
      <c r="AK113" s="143"/>
      <c r="AL113" s="143"/>
    </row>
    <row r="114" spans="1:38" ht="12.75" x14ac:dyDescent="0.2">
      <c r="A114" s="116">
        <v>109</v>
      </c>
      <c r="B114" s="134"/>
      <c r="C114" s="135"/>
      <c r="D114" s="135"/>
      <c r="E114" s="135"/>
      <c r="F114" s="135"/>
      <c r="G114" s="134"/>
      <c r="H114" s="136"/>
      <c r="I114" s="136"/>
      <c r="J114" s="134"/>
      <c r="K114" s="137"/>
      <c r="L114" s="134"/>
      <c r="M114" s="138"/>
      <c r="N114" s="138"/>
      <c r="O114" s="117">
        <f t="shared" si="5"/>
        <v>0</v>
      </c>
      <c r="P114" s="41"/>
      <c r="Q114" s="41"/>
      <c r="R114" s="120">
        <f t="shared" si="6"/>
        <v>0</v>
      </c>
      <c r="S114" s="139"/>
      <c r="T114" s="280"/>
      <c r="U114" s="41"/>
      <c r="V114" s="41"/>
      <c r="W114" s="138"/>
      <c r="X114" s="138"/>
      <c r="Y114" s="117">
        <f t="shared" si="7"/>
        <v>0</v>
      </c>
      <c r="Z114" s="118" t="str">
        <f t="shared" si="8"/>
        <v xml:space="preserve"> </v>
      </c>
      <c r="AA114" s="141"/>
      <c r="AB114" s="139"/>
      <c r="AC114" s="139"/>
      <c r="AD114" s="139"/>
      <c r="AE114" s="119">
        <f t="shared" si="9"/>
        <v>0</v>
      </c>
      <c r="AF114" s="139"/>
      <c r="AG114" s="139"/>
      <c r="AH114" s="143"/>
      <c r="AI114" s="143"/>
      <c r="AJ114" s="143"/>
      <c r="AK114" s="143"/>
      <c r="AL114" s="143"/>
    </row>
    <row r="115" spans="1:38" ht="12.75" x14ac:dyDescent="0.2">
      <c r="A115" s="116">
        <v>110</v>
      </c>
      <c r="B115" s="134"/>
      <c r="C115" s="135"/>
      <c r="D115" s="135"/>
      <c r="E115" s="135"/>
      <c r="F115" s="135"/>
      <c r="G115" s="134"/>
      <c r="H115" s="136"/>
      <c r="I115" s="136"/>
      <c r="J115" s="134"/>
      <c r="K115" s="137"/>
      <c r="L115" s="134"/>
      <c r="M115" s="138"/>
      <c r="N115" s="138"/>
      <c r="O115" s="117">
        <f t="shared" si="5"/>
        <v>0</v>
      </c>
      <c r="P115" s="41"/>
      <c r="Q115" s="41"/>
      <c r="R115" s="120">
        <f t="shared" si="6"/>
        <v>0</v>
      </c>
      <c r="S115" s="139"/>
      <c r="T115" s="280"/>
      <c r="U115" s="41"/>
      <c r="V115" s="41"/>
      <c r="W115" s="138"/>
      <c r="X115" s="138"/>
      <c r="Y115" s="117">
        <f t="shared" si="7"/>
        <v>0</v>
      </c>
      <c r="Z115" s="118" t="str">
        <f t="shared" si="8"/>
        <v xml:space="preserve"> </v>
      </c>
      <c r="AA115" s="141"/>
      <c r="AB115" s="139"/>
      <c r="AC115" s="139"/>
      <c r="AD115" s="139"/>
      <c r="AE115" s="119">
        <f t="shared" si="9"/>
        <v>0</v>
      </c>
      <c r="AF115" s="139"/>
      <c r="AG115" s="139"/>
      <c r="AH115" s="143"/>
      <c r="AI115" s="143"/>
      <c r="AJ115" s="143"/>
      <c r="AK115" s="143"/>
      <c r="AL115" s="143"/>
    </row>
    <row r="116" spans="1:38" ht="12.75" x14ac:dyDescent="0.2">
      <c r="A116" s="116">
        <v>111</v>
      </c>
      <c r="B116" s="134"/>
      <c r="C116" s="135"/>
      <c r="D116" s="135"/>
      <c r="E116" s="135"/>
      <c r="F116" s="135"/>
      <c r="G116" s="134"/>
      <c r="H116" s="136"/>
      <c r="I116" s="136"/>
      <c r="J116" s="134"/>
      <c r="K116" s="137"/>
      <c r="L116" s="134"/>
      <c r="M116" s="138"/>
      <c r="N116" s="138"/>
      <c r="O116" s="117">
        <f t="shared" si="5"/>
        <v>0</v>
      </c>
      <c r="P116" s="41"/>
      <c r="Q116" s="41"/>
      <c r="R116" s="120">
        <f t="shared" si="6"/>
        <v>0</v>
      </c>
      <c r="S116" s="139"/>
      <c r="T116" s="280"/>
      <c r="U116" s="41"/>
      <c r="V116" s="41"/>
      <c r="W116" s="138"/>
      <c r="X116" s="138"/>
      <c r="Y116" s="117">
        <f t="shared" si="7"/>
        <v>0</v>
      </c>
      <c r="Z116" s="118" t="str">
        <f t="shared" si="8"/>
        <v xml:space="preserve"> </v>
      </c>
      <c r="AA116" s="141"/>
      <c r="AB116" s="139"/>
      <c r="AC116" s="139"/>
      <c r="AD116" s="139"/>
      <c r="AE116" s="119">
        <f t="shared" si="9"/>
        <v>0</v>
      </c>
      <c r="AF116" s="139"/>
      <c r="AG116" s="139"/>
      <c r="AH116" s="143"/>
      <c r="AI116" s="143"/>
      <c r="AJ116" s="143"/>
      <c r="AK116" s="143"/>
      <c r="AL116" s="143"/>
    </row>
    <row r="117" spans="1:38" ht="12.75" x14ac:dyDescent="0.2">
      <c r="A117" s="116">
        <v>112</v>
      </c>
      <c r="B117" s="134"/>
      <c r="C117" s="135"/>
      <c r="D117" s="135"/>
      <c r="E117" s="135"/>
      <c r="F117" s="135"/>
      <c r="G117" s="134"/>
      <c r="H117" s="136"/>
      <c r="I117" s="136"/>
      <c r="J117" s="134"/>
      <c r="K117" s="137"/>
      <c r="L117" s="134"/>
      <c r="M117" s="138"/>
      <c r="N117" s="138"/>
      <c r="O117" s="117">
        <f t="shared" si="5"/>
        <v>0</v>
      </c>
      <c r="P117" s="41"/>
      <c r="Q117" s="41"/>
      <c r="R117" s="120">
        <f t="shared" si="6"/>
        <v>0</v>
      </c>
      <c r="S117" s="139"/>
      <c r="T117" s="280"/>
      <c r="U117" s="41"/>
      <c r="V117" s="41"/>
      <c r="W117" s="138"/>
      <c r="X117" s="138"/>
      <c r="Y117" s="117">
        <f t="shared" si="7"/>
        <v>0</v>
      </c>
      <c r="Z117" s="118" t="str">
        <f t="shared" si="8"/>
        <v xml:space="preserve"> </v>
      </c>
      <c r="AA117" s="141"/>
      <c r="AB117" s="139"/>
      <c r="AC117" s="139"/>
      <c r="AD117" s="139"/>
      <c r="AE117" s="119">
        <f t="shared" si="9"/>
        <v>0</v>
      </c>
      <c r="AF117" s="139"/>
      <c r="AG117" s="139"/>
      <c r="AH117" s="143"/>
      <c r="AI117" s="143"/>
      <c r="AJ117" s="143"/>
      <c r="AK117" s="143"/>
      <c r="AL117" s="143"/>
    </row>
    <row r="118" spans="1:38" ht="12.75" x14ac:dyDescent="0.2">
      <c r="A118" s="116">
        <v>113</v>
      </c>
      <c r="B118" s="134"/>
      <c r="C118" s="135"/>
      <c r="D118" s="135"/>
      <c r="E118" s="135"/>
      <c r="F118" s="135"/>
      <c r="G118" s="134"/>
      <c r="H118" s="136"/>
      <c r="I118" s="136"/>
      <c r="J118" s="134"/>
      <c r="K118" s="137"/>
      <c r="L118" s="134"/>
      <c r="M118" s="138"/>
      <c r="N118" s="138"/>
      <c r="O118" s="117">
        <f t="shared" si="5"/>
        <v>0</v>
      </c>
      <c r="P118" s="41"/>
      <c r="Q118" s="41"/>
      <c r="R118" s="120">
        <f t="shared" si="6"/>
        <v>0</v>
      </c>
      <c r="S118" s="139"/>
      <c r="T118" s="280"/>
      <c r="U118" s="41"/>
      <c r="V118" s="41"/>
      <c r="W118" s="138"/>
      <c r="X118" s="138"/>
      <c r="Y118" s="117">
        <f t="shared" si="7"/>
        <v>0</v>
      </c>
      <c r="Z118" s="118" t="str">
        <f t="shared" si="8"/>
        <v xml:space="preserve"> </v>
      </c>
      <c r="AA118" s="141"/>
      <c r="AB118" s="139"/>
      <c r="AC118" s="139"/>
      <c r="AD118" s="139"/>
      <c r="AE118" s="119">
        <f t="shared" si="9"/>
        <v>0</v>
      </c>
      <c r="AF118" s="139"/>
      <c r="AG118" s="139"/>
      <c r="AH118" s="143"/>
      <c r="AI118" s="143"/>
      <c r="AJ118" s="143"/>
      <c r="AK118" s="143"/>
      <c r="AL118" s="143"/>
    </row>
    <row r="119" spans="1:38" ht="12.75" x14ac:dyDescent="0.2">
      <c r="A119" s="116">
        <v>114</v>
      </c>
      <c r="B119" s="134"/>
      <c r="C119" s="135"/>
      <c r="D119" s="135"/>
      <c r="E119" s="135"/>
      <c r="F119" s="135"/>
      <c r="G119" s="134"/>
      <c r="H119" s="136"/>
      <c r="I119" s="136"/>
      <c r="J119" s="134"/>
      <c r="K119" s="137"/>
      <c r="L119" s="134"/>
      <c r="M119" s="138"/>
      <c r="N119" s="138"/>
      <c r="O119" s="117">
        <f t="shared" si="5"/>
        <v>0</v>
      </c>
      <c r="P119" s="41"/>
      <c r="Q119" s="41"/>
      <c r="R119" s="120">
        <f t="shared" si="6"/>
        <v>0</v>
      </c>
      <c r="S119" s="139"/>
      <c r="T119" s="280"/>
      <c r="U119" s="41"/>
      <c r="V119" s="41"/>
      <c r="W119" s="138"/>
      <c r="X119" s="138"/>
      <c r="Y119" s="117">
        <f t="shared" si="7"/>
        <v>0</v>
      </c>
      <c r="Z119" s="118" t="str">
        <f t="shared" si="8"/>
        <v xml:space="preserve"> </v>
      </c>
      <c r="AA119" s="141"/>
      <c r="AB119" s="139"/>
      <c r="AC119" s="139"/>
      <c r="AD119" s="139"/>
      <c r="AE119" s="119">
        <f t="shared" si="9"/>
        <v>0</v>
      </c>
      <c r="AF119" s="139"/>
      <c r="AG119" s="139"/>
      <c r="AH119" s="143"/>
      <c r="AI119" s="143"/>
      <c r="AJ119" s="143"/>
      <c r="AK119" s="143"/>
      <c r="AL119" s="143"/>
    </row>
    <row r="120" spans="1:38" ht="12.75" x14ac:dyDescent="0.2">
      <c r="A120" s="116">
        <v>115</v>
      </c>
      <c r="B120" s="134"/>
      <c r="C120" s="135"/>
      <c r="D120" s="135"/>
      <c r="E120" s="135"/>
      <c r="F120" s="135"/>
      <c r="G120" s="134"/>
      <c r="H120" s="136"/>
      <c r="I120" s="136"/>
      <c r="J120" s="134"/>
      <c r="K120" s="137"/>
      <c r="L120" s="134"/>
      <c r="M120" s="138"/>
      <c r="N120" s="138"/>
      <c r="O120" s="117">
        <f t="shared" si="5"/>
        <v>0</v>
      </c>
      <c r="P120" s="41"/>
      <c r="Q120" s="41"/>
      <c r="R120" s="120">
        <f t="shared" si="6"/>
        <v>0</v>
      </c>
      <c r="S120" s="139"/>
      <c r="T120" s="280"/>
      <c r="U120" s="41"/>
      <c r="V120" s="41"/>
      <c r="W120" s="138"/>
      <c r="X120" s="138"/>
      <c r="Y120" s="117">
        <f t="shared" si="7"/>
        <v>0</v>
      </c>
      <c r="Z120" s="118" t="str">
        <f t="shared" si="8"/>
        <v xml:space="preserve"> </v>
      </c>
      <c r="AA120" s="141"/>
      <c r="AB120" s="139"/>
      <c r="AC120" s="139"/>
      <c r="AD120" s="139"/>
      <c r="AE120" s="119">
        <f t="shared" si="9"/>
        <v>0</v>
      </c>
      <c r="AF120" s="139"/>
      <c r="AG120" s="139"/>
      <c r="AH120" s="143"/>
      <c r="AI120" s="143"/>
      <c r="AJ120" s="143"/>
      <c r="AK120" s="143"/>
      <c r="AL120" s="143"/>
    </row>
    <row r="121" spans="1:38" ht="12.75" x14ac:dyDescent="0.2">
      <c r="A121" s="116">
        <v>116</v>
      </c>
      <c r="B121" s="134"/>
      <c r="C121" s="135"/>
      <c r="D121" s="135"/>
      <c r="E121" s="135"/>
      <c r="F121" s="135"/>
      <c r="G121" s="134"/>
      <c r="H121" s="136"/>
      <c r="I121" s="136"/>
      <c r="J121" s="134"/>
      <c r="K121" s="137"/>
      <c r="L121" s="134"/>
      <c r="M121" s="138"/>
      <c r="N121" s="138"/>
      <c r="O121" s="117">
        <f t="shared" si="5"/>
        <v>0</v>
      </c>
      <c r="P121" s="41"/>
      <c r="Q121" s="41"/>
      <c r="R121" s="120">
        <f t="shared" si="6"/>
        <v>0</v>
      </c>
      <c r="S121" s="139"/>
      <c r="T121" s="280"/>
      <c r="U121" s="41"/>
      <c r="V121" s="41"/>
      <c r="W121" s="138"/>
      <c r="X121" s="138"/>
      <c r="Y121" s="117">
        <f t="shared" si="7"/>
        <v>0</v>
      </c>
      <c r="Z121" s="118" t="str">
        <f t="shared" si="8"/>
        <v xml:space="preserve"> </v>
      </c>
      <c r="AA121" s="141"/>
      <c r="AB121" s="139"/>
      <c r="AC121" s="139"/>
      <c r="AD121" s="139"/>
      <c r="AE121" s="119">
        <f t="shared" si="9"/>
        <v>0</v>
      </c>
      <c r="AF121" s="139"/>
      <c r="AG121" s="139"/>
      <c r="AH121" s="143"/>
      <c r="AI121" s="143"/>
      <c r="AJ121" s="143"/>
      <c r="AK121" s="143"/>
      <c r="AL121" s="143"/>
    </row>
    <row r="122" spans="1:38" ht="12.75" x14ac:dyDescent="0.2">
      <c r="A122" s="116">
        <v>117</v>
      </c>
      <c r="B122" s="134"/>
      <c r="C122" s="135"/>
      <c r="D122" s="135"/>
      <c r="E122" s="135"/>
      <c r="F122" s="135"/>
      <c r="G122" s="134"/>
      <c r="H122" s="136"/>
      <c r="I122" s="136"/>
      <c r="J122" s="134"/>
      <c r="K122" s="137"/>
      <c r="L122" s="134"/>
      <c r="M122" s="138"/>
      <c r="N122" s="138"/>
      <c r="O122" s="117">
        <f t="shared" si="5"/>
        <v>0</v>
      </c>
      <c r="P122" s="41"/>
      <c r="Q122" s="41"/>
      <c r="R122" s="120">
        <f t="shared" si="6"/>
        <v>0</v>
      </c>
      <c r="S122" s="139"/>
      <c r="T122" s="280"/>
      <c r="U122" s="41"/>
      <c r="V122" s="41"/>
      <c r="W122" s="138"/>
      <c r="X122" s="138"/>
      <c r="Y122" s="117">
        <f t="shared" si="7"/>
        <v>0</v>
      </c>
      <c r="Z122" s="118" t="str">
        <f t="shared" si="8"/>
        <v xml:space="preserve"> </v>
      </c>
      <c r="AA122" s="141"/>
      <c r="AB122" s="139"/>
      <c r="AC122" s="139"/>
      <c r="AD122" s="139"/>
      <c r="AE122" s="119">
        <f t="shared" si="9"/>
        <v>0</v>
      </c>
      <c r="AF122" s="139"/>
      <c r="AG122" s="139"/>
      <c r="AH122" s="143"/>
      <c r="AI122" s="143"/>
      <c r="AJ122" s="143"/>
      <c r="AK122" s="143"/>
      <c r="AL122" s="143"/>
    </row>
    <row r="123" spans="1:38" ht="12.75" x14ac:dyDescent="0.2">
      <c r="A123" s="116">
        <v>118</v>
      </c>
      <c r="B123" s="134"/>
      <c r="C123" s="135"/>
      <c r="D123" s="135"/>
      <c r="E123" s="135"/>
      <c r="F123" s="135"/>
      <c r="G123" s="134"/>
      <c r="H123" s="136"/>
      <c r="I123" s="136"/>
      <c r="J123" s="134"/>
      <c r="K123" s="137"/>
      <c r="L123" s="134"/>
      <c r="M123" s="138"/>
      <c r="N123" s="138"/>
      <c r="O123" s="117">
        <f t="shared" si="5"/>
        <v>0</v>
      </c>
      <c r="P123" s="41"/>
      <c r="Q123" s="41"/>
      <c r="R123" s="120">
        <f t="shared" si="6"/>
        <v>0</v>
      </c>
      <c r="S123" s="139"/>
      <c r="T123" s="280"/>
      <c r="U123" s="41"/>
      <c r="V123" s="41"/>
      <c r="W123" s="138"/>
      <c r="X123" s="138"/>
      <c r="Y123" s="117">
        <f t="shared" si="7"/>
        <v>0</v>
      </c>
      <c r="Z123" s="118" t="str">
        <f t="shared" si="8"/>
        <v xml:space="preserve"> </v>
      </c>
      <c r="AA123" s="141"/>
      <c r="AB123" s="139"/>
      <c r="AC123" s="139"/>
      <c r="AD123" s="139"/>
      <c r="AE123" s="119">
        <f t="shared" si="9"/>
        <v>0</v>
      </c>
      <c r="AF123" s="139"/>
      <c r="AG123" s="139"/>
      <c r="AH123" s="143"/>
      <c r="AI123" s="143"/>
      <c r="AJ123" s="143"/>
      <c r="AK123" s="143"/>
      <c r="AL123" s="143"/>
    </row>
    <row r="124" spans="1:38" ht="12.75" x14ac:dyDescent="0.2">
      <c r="A124" s="116">
        <v>119</v>
      </c>
      <c r="B124" s="134"/>
      <c r="C124" s="135"/>
      <c r="D124" s="135"/>
      <c r="E124" s="135"/>
      <c r="F124" s="135"/>
      <c r="G124" s="134"/>
      <c r="H124" s="136"/>
      <c r="I124" s="136"/>
      <c r="J124" s="134"/>
      <c r="K124" s="137"/>
      <c r="L124" s="134"/>
      <c r="M124" s="138"/>
      <c r="N124" s="138"/>
      <c r="O124" s="117">
        <f t="shared" si="5"/>
        <v>0</v>
      </c>
      <c r="P124" s="41"/>
      <c r="Q124" s="41"/>
      <c r="R124" s="120">
        <f t="shared" si="6"/>
        <v>0</v>
      </c>
      <c r="S124" s="139"/>
      <c r="T124" s="280"/>
      <c r="U124" s="41"/>
      <c r="V124" s="41"/>
      <c r="W124" s="138"/>
      <c r="X124" s="138"/>
      <c r="Y124" s="117">
        <f t="shared" si="7"/>
        <v>0</v>
      </c>
      <c r="Z124" s="118" t="str">
        <f t="shared" si="8"/>
        <v xml:space="preserve"> </v>
      </c>
      <c r="AA124" s="141"/>
      <c r="AB124" s="139"/>
      <c r="AC124" s="139"/>
      <c r="AD124" s="139"/>
      <c r="AE124" s="119">
        <f t="shared" si="9"/>
        <v>0</v>
      </c>
      <c r="AF124" s="139"/>
      <c r="AG124" s="139"/>
      <c r="AH124" s="143"/>
      <c r="AI124" s="143"/>
      <c r="AJ124" s="143"/>
      <c r="AK124" s="143"/>
      <c r="AL124" s="143"/>
    </row>
    <row r="125" spans="1:38" ht="12.75" x14ac:dyDescent="0.2">
      <c r="A125" s="116">
        <v>120</v>
      </c>
      <c r="B125" s="134"/>
      <c r="C125" s="135"/>
      <c r="D125" s="135"/>
      <c r="E125" s="135"/>
      <c r="F125" s="135"/>
      <c r="G125" s="134"/>
      <c r="H125" s="136"/>
      <c r="I125" s="136"/>
      <c r="J125" s="134"/>
      <c r="K125" s="137"/>
      <c r="L125" s="134"/>
      <c r="M125" s="138"/>
      <c r="N125" s="138"/>
      <c r="O125" s="117">
        <f t="shared" si="5"/>
        <v>0</v>
      </c>
      <c r="P125" s="41"/>
      <c r="Q125" s="41"/>
      <c r="R125" s="120">
        <f t="shared" si="6"/>
        <v>0</v>
      </c>
      <c r="S125" s="139"/>
      <c r="T125" s="280"/>
      <c r="U125" s="41"/>
      <c r="V125" s="41"/>
      <c r="W125" s="138"/>
      <c r="X125" s="138"/>
      <c r="Y125" s="117">
        <f t="shared" si="7"/>
        <v>0</v>
      </c>
      <c r="Z125" s="118" t="str">
        <f t="shared" si="8"/>
        <v xml:space="preserve"> </v>
      </c>
      <c r="AA125" s="141"/>
      <c r="AB125" s="139"/>
      <c r="AC125" s="139"/>
      <c r="AD125" s="139"/>
      <c r="AE125" s="119">
        <f t="shared" si="9"/>
        <v>0</v>
      </c>
      <c r="AF125" s="139"/>
      <c r="AG125" s="139"/>
      <c r="AH125" s="143"/>
      <c r="AI125" s="143"/>
      <c r="AJ125" s="143"/>
      <c r="AK125" s="143"/>
      <c r="AL125" s="143"/>
    </row>
    <row r="126" spans="1:38" ht="12.75" x14ac:dyDescent="0.2">
      <c r="A126" s="116">
        <v>121</v>
      </c>
      <c r="B126" s="134"/>
      <c r="C126" s="135"/>
      <c r="D126" s="135"/>
      <c r="E126" s="135"/>
      <c r="F126" s="135"/>
      <c r="G126" s="134"/>
      <c r="H126" s="136"/>
      <c r="I126" s="136"/>
      <c r="J126" s="134"/>
      <c r="K126" s="137"/>
      <c r="L126" s="134"/>
      <c r="M126" s="138"/>
      <c r="N126" s="138"/>
      <c r="O126" s="117">
        <f t="shared" si="5"/>
        <v>0</v>
      </c>
      <c r="P126" s="41"/>
      <c r="Q126" s="41"/>
      <c r="R126" s="120">
        <f t="shared" si="6"/>
        <v>0</v>
      </c>
      <c r="S126" s="139"/>
      <c r="T126" s="280"/>
      <c r="U126" s="41"/>
      <c r="V126" s="41"/>
      <c r="W126" s="138"/>
      <c r="X126" s="138"/>
      <c r="Y126" s="117">
        <f t="shared" si="7"/>
        <v>0</v>
      </c>
      <c r="Z126" s="118" t="str">
        <f t="shared" si="8"/>
        <v xml:space="preserve"> </v>
      </c>
      <c r="AA126" s="141"/>
      <c r="AB126" s="139"/>
      <c r="AC126" s="139"/>
      <c r="AD126" s="139"/>
      <c r="AE126" s="119">
        <f t="shared" si="9"/>
        <v>0</v>
      </c>
      <c r="AF126" s="139"/>
      <c r="AG126" s="139"/>
      <c r="AH126" s="143"/>
      <c r="AI126" s="143"/>
      <c r="AJ126" s="143"/>
      <c r="AK126" s="143"/>
      <c r="AL126" s="143"/>
    </row>
    <row r="127" spans="1:38" ht="12.75" x14ac:dyDescent="0.2">
      <c r="A127" s="116">
        <v>122</v>
      </c>
      <c r="B127" s="134"/>
      <c r="C127" s="135"/>
      <c r="D127" s="135"/>
      <c r="E127" s="135"/>
      <c r="F127" s="135"/>
      <c r="G127" s="134"/>
      <c r="H127" s="136"/>
      <c r="I127" s="136"/>
      <c r="J127" s="134"/>
      <c r="K127" s="137"/>
      <c r="L127" s="134"/>
      <c r="M127" s="138"/>
      <c r="N127" s="138"/>
      <c r="O127" s="117">
        <f t="shared" si="5"/>
        <v>0</v>
      </c>
      <c r="P127" s="41"/>
      <c r="Q127" s="41"/>
      <c r="R127" s="120">
        <f t="shared" si="6"/>
        <v>0</v>
      </c>
      <c r="S127" s="139"/>
      <c r="T127" s="280"/>
      <c r="U127" s="41"/>
      <c r="V127" s="41"/>
      <c r="W127" s="138"/>
      <c r="X127" s="138"/>
      <c r="Y127" s="117">
        <f t="shared" si="7"/>
        <v>0</v>
      </c>
      <c r="Z127" s="118" t="str">
        <f t="shared" si="8"/>
        <v xml:space="preserve"> </v>
      </c>
      <c r="AA127" s="141"/>
      <c r="AB127" s="139"/>
      <c r="AC127" s="139"/>
      <c r="AD127" s="139"/>
      <c r="AE127" s="119">
        <f t="shared" si="9"/>
        <v>0</v>
      </c>
      <c r="AF127" s="139"/>
      <c r="AG127" s="139"/>
      <c r="AH127" s="143"/>
      <c r="AI127" s="143"/>
      <c r="AJ127" s="143"/>
      <c r="AK127" s="143"/>
      <c r="AL127" s="143"/>
    </row>
    <row r="128" spans="1:38" ht="12.75" x14ac:dyDescent="0.2">
      <c r="A128" s="116">
        <v>123</v>
      </c>
      <c r="B128" s="134"/>
      <c r="C128" s="135"/>
      <c r="D128" s="135"/>
      <c r="E128" s="135"/>
      <c r="F128" s="135"/>
      <c r="G128" s="134"/>
      <c r="H128" s="136"/>
      <c r="I128" s="136"/>
      <c r="J128" s="134"/>
      <c r="K128" s="137"/>
      <c r="L128" s="134"/>
      <c r="M128" s="138"/>
      <c r="N128" s="138"/>
      <c r="O128" s="117">
        <f t="shared" si="5"/>
        <v>0</v>
      </c>
      <c r="P128" s="41"/>
      <c r="Q128" s="41"/>
      <c r="R128" s="120">
        <f t="shared" si="6"/>
        <v>0</v>
      </c>
      <c r="S128" s="139"/>
      <c r="T128" s="280"/>
      <c r="U128" s="41"/>
      <c r="V128" s="41"/>
      <c r="W128" s="138"/>
      <c r="X128" s="138"/>
      <c r="Y128" s="117">
        <f t="shared" si="7"/>
        <v>0</v>
      </c>
      <c r="Z128" s="118" t="str">
        <f t="shared" si="8"/>
        <v xml:space="preserve"> </v>
      </c>
      <c r="AA128" s="141"/>
      <c r="AB128" s="139"/>
      <c r="AC128" s="139"/>
      <c r="AD128" s="139"/>
      <c r="AE128" s="119">
        <f t="shared" si="9"/>
        <v>0</v>
      </c>
      <c r="AF128" s="139"/>
      <c r="AG128" s="139"/>
      <c r="AH128" s="143"/>
      <c r="AI128" s="143"/>
      <c r="AJ128" s="143"/>
      <c r="AK128" s="143"/>
      <c r="AL128" s="143"/>
    </row>
    <row r="129" spans="1:38" ht="12.75" x14ac:dyDescent="0.2">
      <c r="A129" s="116">
        <v>124</v>
      </c>
      <c r="B129" s="134"/>
      <c r="C129" s="135"/>
      <c r="D129" s="135"/>
      <c r="E129" s="135"/>
      <c r="F129" s="135"/>
      <c r="G129" s="134"/>
      <c r="H129" s="136"/>
      <c r="I129" s="136"/>
      <c r="J129" s="134"/>
      <c r="K129" s="137"/>
      <c r="L129" s="134"/>
      <c r="M129" s="138"/>
      <c r="N129" s="138"/>
      <c r="O129" s="117">
        <f t="shared" si="5"/>
        <v>0</v>
      </c>
      <c r="P129" s="41"/>
      <c r="Q129" s="41"/>
      <c r="R129" s="120">
        <f t="shared" si="6"/>
        <v>0</v>
      </c>
      <c r="S129" s="139"/>
      <c r="T129" s="280"/>
      <c r="U129" s="41"/>
      <c r="V129" s="41"/>
      <c r="W129" s="138"/>
      <c r="X129" s="138"/>
      <c r="Y129" s="117">
        <f t="shared" si="7"/>
        <v>0</v>
      </c>
      <c r="Z129" s="118" t="str">
        <f t="shared" si="8"/>
        <v xml:space="preserve"> </v>
      </c>
      <c r="AA129" s="141"/>
      <c r="AB129" s="139"/>
      <c r="AC129" s="139"/>
      <c r="AD129" s="139"/>
      <c r="AE129" s="119">
        <f t="shared" si="9"/>
        <v>0</v>
      </c>
      <c r="AF129" s="139"/>
      <c r="AG129" s="139"/>
      <c r="AH129" s="143"/>
      <c r="AI129" s="143"/>
      <c r="AJ129" s="143"/>
      <c r="AK129" s="143"/>
      <c r="AL129" s="143"/>
    </row>
    <row r="130" spans="1:38" ht="12.75" x14ac:dyDescent="0.2">
      <c r="A130" s="116">
        <v>125</v>
      </c>
      <c r="B130" s="134"/>
      <c r="C130" s="135"/>
      <c r="D130" s="135"/>
      <c r="E130" s="135"/>
      <c r="F130" s="135"/>
      <c r="G130" s="134"/>
      <c r="H130" s="136"/>
      <c r="I130" s="136"/>
      <c r="J130" s="134"/>
      <c r="K130" s="137"/>
      <c r="L130" s="134"/>
      <c r="M130" s="138"/>
      <c r="N130" s="138"/>
      <c r="O130" s="117">
        <f t="shared" si="5"/>
        <v>0</v>
      </c>
      <c r="P130" s="41"/>
      <c r="Q130" s="41"/>
      <c r="R130" s="120">
        <f t="shared" si="6"/>
        <v>0</v>
      </c>
      <c r="S130" s="139"/>
      <c r="T130" s="280"/>
      <c r="U130" s="41"/>
      <c r="V130" s="41"/>
      <c r="W130" s="138"/>
      <c r="X130" s="138"/>
      <c r="Y130" s="117">
        <f t="shared" si="7"/>
        <v>0</v>
      </c>
      <c r="Z130" s="118" t="str">
        <f t="shared" si="8"/>
        <v xml:space="preserve"> </v>
      </c>
      <c r="AA130" s="141"/>
      <c r="AB130" s="139"/>
      <c r="AC130" s="139"/>
      <c r="AD130" s="139"/>
      <c r="AE130" s="119">
        <f t="shared" si="9"/>
        <v>0</v>
      </c>
      <c r="AF130" s="139"/>
      <c r="AG130" s="139"/>
      <c r="AH130" s="143"/>
      <c r="AI130" s="143"/>
      <c r="AJ130" s="143"/>
      <c r="AK130" s="143"/>
      <c r="AL130" s="143"/>
    </row>
    <row r="131" spans="1:38" ht="12.75" x14ac:dyDescent="0.2">
      <c r="A131" s="116">
        <v>126</v>
      </c>
      <c r="B131" s="134"/>
      <c r="C131" s="135"/>
      <c r="D131" s="135"/>
      <c r="E131" s="135"/>
      <c r="F131" s="135"/>
      <c r="G131" s="134"/>
      <c r="H131" s="136"/>
      <c r="I131" s="136"/>
      <c r="J131" s="134"/>
      <c r="K131" s="137"/>
      <c r="L131" s="134"/>
      <c r="M131" s="138"/>
      <c r="N131" s="138"/>
      <c r="O131" s="117">
        <f t="shared" si="5"/>
        <v>0</v>
      </c>
      <c r="P131" s="41"/>
      <c r="Q131" s="41"/>
      <c r="R131" s="120">
        <f t="shared" si="6"/>
        <v>0</v>
      </c>
      <c r="S131" s="139"/>
      <c r="T131" s="280"/>
      <c r="U131" s="41"/>
      <c r="V131" s="41"/>
      <c r="W131" s="138"/>
      <c r="X131" s="138"/>
      <c r="Y131" s="117">
        <f t="shared" si="7"/>
        <v>0</v>
      </c>
      <c r="Z131" s="118" t="str">
        <f t="shared" si="8"/>
        <v xml:space="preserve"> </v>
      </c>
      <c r="AA131" s="141"/>
      <c r="AB131" s="139"/>
      <c r="AC131" s="139"/>
      <c r="AD131" s="139"/>
      <c r="AE131" s="119">
        <f t="shared" si="9"/>
        <v>0</v>
      </c>
      <c r="AF131" s="139"/>
      <c r="AG131" s="139"/>
      <c r="AH131" s="143"/>
      <c r="AI131" s="143"/>
      <c r="AJ131" s="143"/>
      <c r="AK131" s="143"/>
      <c r="AL131" s="143"/>
    </row>
    <row r="132" spans="1:38" ht="12.75" x14ac:dyDescent="0.2">
      <c r="A132" s="116">
        <v>127</v>
      </c>
      <c r="B132" s="134"/>
      <c r="C132" s="135"/>
      <c r="D132" s="135"/>
      <c r="E132" s="135"/>
      <c r="F132" s="135"/>
      <c r="G132" s="134"/>
      <c r="H132" s="136"/>
      <c r="I132" s="136"/>
      <c r="J132" s="134"/>
      <c r="K132" s="137"/>
      <c r="L132" s="134"/>
      <c r="M132" s="138"/>
      <c r="N132" s="138"/>
      <c r="O132" s="117">
        <f t="shared" si="5"/>
        <v>0</v>
      </c>
      <c r="P132" s="41"/>
      <c r="Q132" s="41"/>
      <c r="R132" s="120">
        <f t="shared" si="6"/>
        <v>0</v>
      </c>
      <c r="S132" s="139"/>
      <c r="T132" s="280"/>
      <c r="U132" s="41"/>
      <c r="V132" s="41"/>
      <c r="W132" s="138"/>
      <c r="X132" s="138"/>
      <c r="Y132" s="117">
        <f t="shared" si="7"/>
        <v>0</v>
      </c>
      <c r="Z132" s="118" t="str">
        <f t="shared" si="8"/>
        <v xml:space="preserve"> </v>
      </c>
      <c r="AA132" s="141"/>
      <c r="AB132" s="139"/>
      <c r="AC132" s="139"/>
      <c r="AD132" s="139"/>
      <c r="AE132" s="119">
        <f t="shared" si="9"/>
        <v>0</v>
      </c>
      <c r="AF132" s="139"/>
      <c r="AG132" s="139"/>
      <c r="AH132" s="143"/>
      <c r="AI132" s="143"/>
      <c r="AJ132" s="143"/>
      <c r="AK132" s="143"/>
      <c r="AL132" s="143"/>
    </row>
    <row r="133" spans="1:38" ht="12.75" x14ac:dyDescent="0.2">
      <c r="A133" s="116">
        <v>128</v>
      </c>
      <c r="B133" s="134"/>
      <c r="C133" s="135"/>
      <c r="D133" s="135"/>
      <c r="E133" s="135"/>
      <c r="F133" s="135"/>
      <c r="G133" s="134"/>
      <c r="H133" s="136"/>
      <c r="I133" s="136"/>
      <c r="J133" s="134"/>
      <c r="K133" s="137"/>
      <c r="L133" s="134"/>
      <c r="M133" s="138"/>
      <c r="N133" s="138"/>
      <c r="O133" s="117">
        <f t="shared" si="5"/>
        <v>0</v>
      </c>
      <c r="P133" s="41"/>
      <c r="Q133" s="41"/>
      <c r="R133" s="120">
        <f t="shared" si="6"/>
        <v>0</v>
      </c>
      <c r="S133" s="139"/>
      <c r="T133" s="280"/>
      <c r="U133" s="41"/>
      <c r="V133" s="41"/>
      <c r="W133" s="138"/>
      <c r="X133" s="138"/>
      <c r="Y133" s="117">
        <f t="shared" si="7"/>
        <v>0</v>
      </c>
      <c r="Z133" s="118" t="str">
        <f t="shared" si="8"/>
        <v xml:space="preserve"> </v>
      </c>
      <c r="AA133" s="141"/>
      <c r="AB133" s="139"/>
      <c r="AC133" s="139"/>
      <c r="AD133" s="139"/>
      <c r="AE133" s="119">
        <f t="shared" si="9"/>
        <v>0</v>
      </c>
      <c r="AF133" s="139"/>
      <c r="AG133" s="139"/>
      <c r="AH133" s="143"/>
      <c r="AI133" s="143"/>
      <c r="AJ133" s="143"/>
      <c r="AK133" s="143"/>
      <c r="AL133" s="143"/>
    </row>
    <row r="134" spans="1:38" ht="12.75" x14ac:dyDescent="0.2">
      <c r="A134" s="116">
        <v>129</v>
      </c>
      <c r="B134" s="134"/>
      <c r="C134" s="135"/>
      <c r="D134" s="135"/>
      <c r="E134" s="135"/>
      <c r="F134" s="135"/>
      <c r="G134" s="134"/>
      <c r="H134" s="136"/>
      <c r="I134" s="136"/>
      <c r="J134" s="134"/>
      <c r="K134" s="137"/>
      <c r="L134" s="134"/>
      <c r="M134" s="138"/>
      <c r="N134" s="138"/>
      <c r="O134" s="117">
        <f t="shared" ref="O134:O197" si="10">SUM(M134:N134)</f>
        <v>0</v>
      </c>
      <c r="P134" s="41"/>
      <c r="Q134" s="41"/>
      <c r="R134" s="120">
        <f t="shared" si="6"/>
        <v>0</v>
      </c>
      <c r="S134" s="139"/>
      <c r="T134" s="280"/>
      <c r="U134" s="41"/>
      <c r="V134" s="41"/>
      <c r="W134" s="138"/>
      <c r="X134" s="138"/>
      <c r="Y134" s="117">
        <f t="shared" si="7"/>
        <v>0</v>
      </c>
      <c r="Z134" s="118" t="str">
        <f t="shared" si="8"/>
        <v xml:space="preserve"> </v>
      </c>
      <c r="AA134" s="141"/>
      <c r="AB134" s="139"/>
      <c r="AC134" s="139"/>
      <c r="AD134" s="139"/>
      <c r="AE134" s="119">
        <f t="shared" si="9"/>
        <v>0</v>
      </c>
      <c r="AF134" s="139"/>
      <c r="AG134" s="139"/>
      <c r="AH134" s="143"/>
      <c r="AI134" s="143"/>
      <c r="AJ134" s="143"/>
      <c r="AK134" s="143"/>
      <c r="AL134" s="143"/>
    </row>
    <row r="135" spans="1:38" ht="12.75" x14ac:dyDescent="0.2">
      <c r="A135" s="116">
        <v>130</v>
      </c>
      <c r="B135" s="134"/>
      <c r="C135" s="135"/>
      <c r="D135" s="135"/>
      <c r="E135" s="135"/>
      <c r="F135" s="135"/>
      <c r="G135" s="134"/>
      <c r="H135" s="136"/>
      <c r="I135" s="136"/>
      <c r="J135" s="134"/>
      <c r="K135" s="137"/>
      <c r="L135" s="134"/>
      <c r="M135" s="138"/>
      <c r="N135" s="138"/>
      <c r="O135" s="117">
        <f t="shared" si="10"/>
        <v>0</v>
      </c>
      <c r="P135" s="41"/>
      <c r="Q135" s="41"/>
      <c r="R135" s="120">
        <f t="shared" ref="R135:R198" si="11">P135-Q135</f>
        <v>0</v>
      </c>
      <c r="S135" s="139"/>
      <c r="T135" s="280"/>
      <c r="U135" s="41"/>
      <c r="V135" s="41"/>
      <c r="W135" s="138"/>
      <c r="X135" s="138"/>
      <c r="Y135" s="117">
        <f t="shared" ref="Y135:Y198" si="12">SUM(W135:X135)</f>
        <v>0</v>
      </c>
      <c r="Z135" s="118" t="str">
        <f t="shared" ref="Z135:Z198" si="13">IF(Y135,Y135/O135," ")</f>
        <v xml:space="preserve"> </v>
      </c>
      <c r="AA135" s="141"/>
      <c r="AB135" s="139"/>
      <c r="AC135" s="139"/>
      <c r="AD135" s="139"/>
      <c r="AE135" s="119">
        <f t="shared" ref="AE135:AE198" si="14">AB135+AC135+AD135</f>
        <v>0</v>
      </c>
      <c r="AF135" s="139"/>
      <c r="AG135" s="139"/>
      <c r="AH135" s="143"/>
      <c r="AI135" s="143"/>
      <c r="AJ135" s="143"/>
      <c r="AK135" s="143"/>
      <c r="AL135" s="143"/>
    </row>
    <row r="136" spans="1:38" ht="12.75" x14ac:dyDescent="0.2">
      <c r="A136" s="116">
        <v>131</v>
      </c>
      <c r="B136" s="134"/>
      <c r="C136" s="135"/>
      <c r="D136" s="135"/>
      <c r="E136" s="135"/>
      <c r="F136" s="135"/>
      <c r="G136" s="134"/>
      <c r="H136" s="136"/>
      <c r="I136" s="136"/>
      <c r="J136" s="134"/>
      <c r="K136" s="137"/>
      <c r="L136" s="134"/>
      <c r="M136" s="138"/>
      <c r="N136" s="138"/>
      <c r="O136" s="117">
        <f t="shared" si="10"/>
        <v>0</v>
      </c>
      <c r="P136" s="41"/>
      <c r="Q136" s="41"/>
      <c r="R136" s="120">
        <f t="shared" si="11"/>
        <v>0</v>
      </c>
      <c r="S136" s="139"/>
      <c r="T136" s="280"/>
      <c r="U136" s="41"/>
      <c r="V136" s="41"/>
      <c r="W136" s="138"/>
      <c r="X136" s="138"/>
      <c r="Y136" s="117">
        <f t="shared" si="12"/>
        <v>0</v>
      </c>
      <c r="Z136" s="118" t="str">
        <f t="shared" si="13"/>
        <v xml:space="preserve"> </v>
      </c>
      <c r="AA136" s="141"/>
      <c r="AB136" s="139"/>
      <c r="AC136" s="139"/>
      <c r="AD136" s="139"/>
      <c r="AE136" s="119">
        <f t="shared" si="14"/>
        <v>0</v>
      </c>
      <c r="AF136" s="139"/>
      <c r="AG136" s="139"/>
      <c r="AH136" s="143"/>
      <c r="AI136" s="143"/>
      <c r="AJ136" s="143"/>
      <c r="AK136" s="143"/>
      <c r="AL136" s="143"/>
    </row>
    <row r="137" spans="1:38" ht="12.75" x14ac:dyDescent="0.2">
      <c r="A137" s="116">
        <v>132</v>
      </c>
      <c r="B137" s="134"/>
      <c r="C137" s="135"/>
      <c r="D137" s="135"/>
      <c r="E137" s="135"/>
      <c r="F137" s="135"/>
      <c r="G137" s="134"/>
      <c r="H137" s="136"/>
      <c r="I137" s="136"/>
      <c r="J137" s="134"/>
      <c r="K137" s="137"/>
      <c r="L137" s="134"/>
      <c r="M137" s="138"/>
      <c r="N137" s="138"/>
      <c r="O137" s="117">
        <f t="shared" si="10"/>
        <v>0</v>
      </c>
      <c r="P137" s="41"/>
      <c r="Q137" s="41"/>
      <c r="R137" s="120">
        <f t="shared" si="11"/>
        <v>0</v>
      </c>
      <c r="S137" s="139"/>
      <c r="T137" s="280"/>
      <c r="U137" s="41"/>
      <c r="V137" s="41"/>
      <c r="W137" s="138"/>
      <c r="X137" s="138"/>
      <c r="Y137" s="117">
        <f t="shared" si="12"/>
        <v>0</v>
      </c>
      <c r="Z137" s="118" t="str">
        <f t="shared" si="13"/>
        <v xml:space="preserve"> </v>
      </c>
      <c r="AA137" s="141"/>
      <c r="AB137" s="139"/>
      <c r="AC137" s="139"/>
      <c r="AD137" s="139"/>
      <c r="AE137" s="119">
        <f t="shared" si="14"/>
        <v>0</v>
      </c>
      <c r="AF137" s="139"/>
      <c r="AG137" s="139"/>
      <c r="AH137" s="143"/>
      <c r="AI137" s="143"/>
      <c r="AJ137" s="143"/>
      <c r="AK137" s="143"/>
      <c r="AL137" s="143"/>
    </row>
    <row r="138" spans="1:38" ht="12.75" x14ac:dyDescent="0.2">
      <c r="A138" s="116">
        <v>133</v>
      </c>
      <c r="B138" s="134"/>
      <c r="C138" s="135"/>
      <c r="D138" s="135"/>
      <c r="E138" s="135"/>
      <c r="F138" s="135"/>
      <c r="G138" s="134"/>
      <c r="H138" s="136"/>
      <c r="I138" s="136"/>
      <c r="J138" s="134"/>
      <c r="K138" s="137"/>
      <c r="L138" s="134"/>
      <c r="M138" s="138"/>
      <c r="N138" s="138"/>
      <c r="O138" s="117">
        <f t="shared" si="10"/>
        <v>0</v>
      </c>
      <c r="P138" s="41"/>
      <c r="Q138" s="41"/>
      <c r="R138" s="120">
        <f t="shared" si="11"/>
        <v>0</v>
      </c>
      <c r="S138" s="139"/>
      <c r="T138" s="280"/>
      <c r="U138" s="41"/>
      <c r="V138" s="41"/>
      <c r="W138" s="138"/>
      <c r="X138" s="138"/>
      <c r="Y138" s="117">
        <f t="shared" si="12"/>
        <v>0</v>
      </c>
      <c r="Z138" s="118" t="str">
        <f t="shared" si="13"/>
        <v xml:space="preserve"> </v>
      </c>
      <c r="AA138" s="141"/>
      <c r="AB138" s="139"/>
      <c r="AC138" s="139"/>
      <c r="AD138" s="139"/>
      <c r="AE138" s="119">
        <f t="shared" si="14"/>
        <v>0</v>
      </c>
      <c r="AF138" s="139"/>
      <c r="AG138" s="139"/>
      <c r="AH138" s="143"/>
      <c r="AI138" s="143"/>
      <c r="AJ138" s="143"/>
      <c r="AK138" s="143"/>
      <c r="AL138" s="143"/>
    </row>
    <row r="139" spans="1:38" ht="12.75" x14ac:dyDescent="0.2">
      <c r="A139" s="116">
        <v>134</v>
      </c>
      <c r="B139" s="134"/>
      <c r="C139" s="135"/>
      <c r="D139" s="135"/>
      <c r="E139" s="135"/>
      <c r="F139" s="135"/>
      <c r="G139" s="134"/>
      <c r="H139" s="136"/>
      <c r="I139" s="136"/>
      <c r="J139" s="134"/>
      <c r="K139" s="137"/>
      <c r="L139" s="134"/>
      <c r="M139" s="138"/>
      <c r="N139" s="138"/>
      <c r="O139" s="117">
        <f t="shared" si="10"/>
        <v>0</v>
      </c>
      <c r="P139" s="41"/>
      <c r="Q139" s="41"/>
      <c r="R139" s="120">
        <f t="shared" si="11"/>
        <v>0</v>
      </c>
      <c r="S139" s="139"/>
      <c r="T139" s="280"/>
      <c r="U139" s="41"/>
      <c r="V139" s="41"/>
      <c r="W139" s="138"/>
      <c r="X139" s="138"/>
      <c r="Y139" s="117">
        <f t="shared" si="12"/>
        <v>0</v>
      </c>
      <c r="Z139" s="118" t="str">
        <f t="shared" si="13"/>
        <v xml:space="preserve"> </v>
      </c>
      <c r="AA139" s="141"/>
      <c r="AB139" s="139"/>
      <c r="AC139" s="139"/>
      <c r="AD139" s="139"/>
      <c r="AE139" s="119">
        <f t="shared" si="14"/>
        <v>0</v>
      </c>
      <c r="AF139" s="139"/>
      <c r="AG139" s="139"/>
      <c r="AH139" s="143"/>
      <c r="AI139" s="143"/>
      <c r="AJ139" s="143"/>
      <c r="AK139" s="143"/>
      <c r="AL139" s="143"/>
    </row>
    <row r="140" spans="1:38" ht="12.75" x14ac:dyDescent="0.2">
      <c r="A140" s="116">
        <v>135</v>
      </c>
      <c r="B140" s="134"/>
      <c r="C140" s="135"/>
      <c r="D140" s="135"/>
      <c r="E140" s="135"/>
      <c r="F140" s="135"/>
      <c r="G140" s="134"/>
      <c r="H140" s="136"/>
      <c r="I140" s="136"/>
      <c r="J140" s="134"/>
      <c r="K140" s="137"/>
      <c r="L140" s="134"/>
      <c r="M140" s="138"/>
      <c r="N140" s="138"/>
      <c r="O140" s="117">
        <f t="shared" si="10"/>
        <v>0</v>
      </c>
      <c r="P140" s="41"/>
      <c r="Q140" s="41"/>
      <c r="R140" s="120">
        <f t="shared" si="11"/>
        <v>0</v>
      </c>
      <c r="S140" s="139"/>
      <c r="T140" s="280"/>
      <c r="U140" s="41"/>
      <c r="V140" s="41"/>
      <c r="W140" s="138"/>
      <c r="X140" s="138"/>
      <c r="Y140" s="117">
        <f t="shared" si="12"/>
        <v>0</v>
      </c>
      <c r="Z140" s="118" t="str">
        <f t="shared" si="13"/>
        <v xml:space="preserve"> </v>
      </c>
      <c r="AA140" s="141"/>
      <c r="AB140" s="139"/>
      <c r="AC140" s="139"/>
      <c r="AD140" s="139"/>
      <c r="AE140" s="119">
        <f t="shared" si="14"/>
        <v>0</v>
      </c>
      <c r="AF140" s="139"/>
      <c r="AG140" s="139"/>
      <c r="AH140" s="143"/>
      <c r="AI140" s="143"/>
      <c r="AJ140" s="143"/>
      <c r="AK140" s="143"/>
      <c r="AL140" s="143"/>
    </row>
    <row r="141" spans="1:38" ht="12.75" x14ac:dyDescent="0.2">
      <c r="A141" s="116">
        <v>136</v>
      </c>
      <c r="B141" s="134"/>
      <c r="C141" s="135"/>
      <c r="D141" s="135"/>
      <c r="E141" s="135"/>
      <c r="F141" s="135"/>
      <c r="G141" s="134"/>
      <c r="H141" s="136"/>
      <c r="I141" s="136"/>
      <c r="J141" s="134"/>
      <c r="K141" s="137"/>
      <c r="L141" s="134"/>
      <c r="M141" s="138"/>
      <c r="N141" s="138"/>
      <c r="O141" s="117">
        <f t="shared" si="10"/>
        <v>0</v>
      </c>
      <c r="P141" s="41"/>
      <c r="Q141" s="41"/>
      <c r="R141" s="120">
        <f t="shared" si="11"/>
        <v>0</v>
      </c>
      <c r="S141" s="139"/>
      <c r="T141" s="280"/>
      <c r="U141" s="41"/>
      <c r="V141" s="41"/>
      <c r="W141" s="138"/>
      <c r="X141" s="138"/>
      <c r="Y141" s="117">
        <f t="shared" si="12"/>
        <v>0</v>
      </c>
      <c r="Z141" s="118" t="str">
        <f t="shared" si="13"/>
        <v xml:space="preserve"> </v>
      </c>
      <c r="AA141" s="141"/>
      <c r="AB141" s="139"/>
      <c r="AC141" s="139"/>
      <c r="AD141" s="139"/>
      <c r="AE141" s="119">
        <f t="shared" si="14"/>
        <v>0</v>
      </c>
      <c r="AF141" s="139"/>
      <c r="AG141" s="139"/>
      <c r="AH141" s="143"/>
      <c r="AI141" s="143"/>
      <c r="AJ141" s="143"/>
      <c r="AK141" s="143"/>
      <c r="AL141" s="143"/>
    </row>
    <row r="142" spans="1:38" ht="12.75" x14ac:dyDescent="0.2">
      <c r="A142" s="116">
        <v>137</v>
      </c>
      <c r="B142" s="134"/>
      <c r="C142" s="135"/>
      <c r="D142" s="135"/>
      <c r="E142" s="135"/>
      <c r="F142" s="135"/>
      <c r="G142" s="134"/>
      <c r="H142" s="136"/>
      <c r="I142" s="136"/>
      <c r="J142" s="134"/>
      <c r="K142" s="137"/>
      <c r="L142" s="134"/>
      <c r="M142" s="138"/>
      <c r="N142" s="138"/>
      <c r="O142" s="117">
        <f t="shared" si="10"/>
        <v>0</v>
      </c>
      <c r="P142" s="41"/>
      <c r="Q142" s="41"/>
      <c r="R142" s="120">
        <f t="shared" si="11"/>
        <v>0</v>
      </c>
      <c r="S142" s="139"/>
      <c r="T142" s="280"/>
      <c r="U142" s="41"/>
      <c r="V142" s="41"/>
      <c r="W142" s="138"/>
      <c r="X142" s="138"/>
      <c r="Y142" s="117">
        <f t="shared" si="12"/>
        <v>0</v>
      </c>
      <c r="Z142" s="118" t="str">
        <f t="shared" si="13"/>
        <v xml:space="preserve"> </v>
      </c>
      <c r="AA142" s="141"/>
      <c r="AB142" s="139"/>
      <c r="AC142" s="139"/>
      <c r="AD142" s="139"/>
      <c r="AE142" s="119">
        <f t="shared" si="14"/>
        <v>0</v>
      </c>
      <c r="AF142" s="139"/>
      <c r="AG142" s="139"/>
      <c r="AH142" s="143"/>
      <c r="AI142" s="143"/>
      <c r="AJ142" s="143"/>
      <c r="AK142" s="143"/>
      <c r="AL142" s="143"/>
    </row>
    <row r="143" spans="1:38" ht="12.75" x14ac:dyDescent="0.2">
      <c r="A143" s="116">
        <v>138</v>
      </c>
      <c r="B143" s="134"/>
      <c r="C143" s="135"/>
      <c r="D143" s="135"/>
      <c r="E143" s="135"/>
      <c r="F143" s="135"/>
      <c r="G143" s="134"/>
      <c r="H143" s="136"/>
      <c r="I143" s="136"/>
      <c r="J143" s="134"/>
      <c r="K143" s="137"/>
      <c r="L143" s="134"/>
      <c r="M143" s="138"/>
      <c r="N143" s="138"/>
      <c r="O143" s="117">
        <f t="shared" si="10"/>
        <v>0</v>
      </c>
      <c r="P143" s="41"/>
      <c r="Q143" s="41"/>
      <c r="R143" s="120">
        <f t="shared" si="11"/>
        <v>0</v>
      </c>
      <c r="S143" s="139"/>
      <c r="T143" s="280"/>
      <c r="U143" s="41"/>
      <c r="V143" s="41"/>
      <c r="W143" s="138"/>
      <c r="X143" s="138"/>
      <c r="Y143" s="117">
        <f t="shared" si="12"/>
        <v>0</v>
      </c>
      <c r="Z143" s="118" t="str">
        <f t="shared" si="13"/>
        <v xml:space="preserve"> </v>
      </c>
      <c r="AA143" s="141"/>
      <c r="AB143" s="139"/>
      <c r="AC143" s="139"/>
      <c r="AD143" s="139"/>
      <c r="AE143" s="119">
        <f t="shared" si="14"/>
        <v>0</v>
      </c>
      <c r="AF143" s="139"/>
      <c r="AG143" s="139"/>
      <c r="AH143" s="143"/>
      <c r="AI143" s="143"/>
      <c r="AJ143" s="143"/>
      <c r="AK143" s="143"/>
      <c r="AL143" s="143"/>
    </row>
    <row r="144" spans="1:38" ht="12.75" x14ac:dyDescent="0.2">
      <c r="A144" s="116">
        <v>139</v>
      </c>
      <c r="B144" s="134"/>
      <c r="C144" s="135"/>
      <c r="D144" s="135"/>
      <c r="E144" s="135"/>
      <c r="F144" s="135"/>
      <c r="G144" s="134"/>
      <c r="H144" s="136"/>
      <c r="I144" s="136"/>
      <c r="J144" s="134"/>
      <c r="K144" s="137"/>
      <c r="L144" s="134"/>
      <c r="M144" s="138"/>
      <c r="N144" s="138"/>
      <c r="O144" s="117">
        <f t="shared" si="10"/>
        <v>0</v>
      </c>
      <c r="P144" s="41"/>
      <c r="Q144" s="41"/>
      <c r="R144" s="120">
        <f t="shared" si="11"/>
        <v>0</v>
      </c>
      <c r="S144" s="139"/>
      <c r="T144" s="280"/>
      <c r="U144" s="41"/>
      <c r="V144" s="41"/>
      <c r="W144" s="138"/>
      <c r="X144" s="138"/>
      <c r="Y144" s="117">
        <f t="shared" si="12"/>
        <v>0</v>
      </c>
      <c r="Z144" s="118" t="str">
        <f t="shared" si="13"/>
        <v xml:space="preserve"> </v>
      </c>
      <c r="AA144" s="141"/>
      <c r="AB144" s="139"/>
      <c r="AC144" s="139"/>
      <c r="AD144" s="139"/>
      <c r="AE144" s="119">
        <f t="shared" si="14"/>
        <v>0</v>
      </c>
      <c r="AF144" s="139"/>
      <c r="AG144" s="139"/>
      <c r="AH144" s="143"/>
      <c r="AI144" s="143"/>
      <c r="AJ144" s="143"/>
      <c r="AK144" s="143"/>
      <c r="AL144" s="143"/>
    </row>
    <row r="145" spans="1:38" ht="12.75" x14ac:dyDescent="0.2">
      <c r="A145" s="116">
        <v>140</v>
      </c>
      <c r="B145" s="134"/>
      <c r="C145" s="135"/>
      <c r="D145" s="135"/>
      <c r="E145" s="135"/>
      <c r="F145" s="135"/>
      <c r="G145" s="134"/>
      <c r="H145" s="136"/>
      <c r="I145" s="136"/>
      <c r="J145" s="134"/>
      <c r="K145" s="137"/>
      <c r="L145" s="134"/>
      <c r="M145" s="138"/>
      <c r="N145" s="138"/>
      <c r="O145" s="117">
        <f t="shared" si="10"/>
        <v>0</v>
      </c>
      <c r="P145" s="41"/>
      <c r="Q145" s="41"/>
      <c r="R145" s="120">
        <f t="shared" si="11"/>
        <v>0</v>
      </c>
      <c r="S145" s="139"/>
      <c r="T145" s="280"/>
      <c r="U145" s="41"/>
      <c r="V145" s="41"/>
      <c r="W145" s="138"/>
      <c r="X145" s="138"/>
      <c r="Y145" s="117">
        <f t="shared" si="12"/>
        <v>0</v>
      </c>
      <c r="Z145" s="118" t="str">
        <f t="shared" si="13"/>
        <v xml:space="preserve"> </v>
      </c>
      <c r="AA145" s="141"/>
      <c r="AB145" s="139"/>
      <c r="AC145" s="139"/>
      <c r="AD145" s="139"/>
      <c r="AE145" s="119">
        <f t="shared" si="14"/>
        <v>0</v>
      </c>
      <c r="AF145" s="139"/>
      <c r="AG145" s="139"/>
      <c r="AH145" s="143"/>
      <c r="AI145" s="143"/>
      <c r="AJ145" s="143"/>
      <c r="AK145" s="143"/>
      <c r="AL145" s="143"/>
    </row>
    <row r="146" spans="1:38" ht="12.75" x14ac:dyDescent="0.2">
      <c r="A146" s="116">
        <v>141</v>
      </c>
      <c r="B146" s="134"/>
      <c r="C146" s="135"/>
      <c r="D146" s="135"/>
      <c r="E146" s="135"/>
      <c r="F146" s="135"/>
      <c r="G146" s="134"/>
      <c r="H146" s="136"/>
      <c r="I146" s="136"/>
      <c r="J146" s="134"/>
      <c r="K146" s="137"/>
      <c r="L146" s="134"/>
      <c r="M146" s="138"/>
      <c r="N146" s="138"/>
      <c r="O146" s="117">
        <f t="shared" si="10"/>
        <v>0</v>
      </c>
      <c r="P146" s="41"/>
      <c r="Q146" s="41"/>
      <c r="R146" s="120">
        <f t="shared" si="11"/>
        <v>0</v>
      </c>
      <c r="S146" s="139"/>
      <c r="T146" s="280"/>
      <c r="U146" s="41"/>
      <c r="V146" s="41"/>
      <c r="W146" s="138"/>
      <c r="X146" s="138"/>
      <c r="Y146" s="117">
        <f t="shared" si="12"/>
        <v>0</v>
      </c>
      <c r="Z146" s="118" t="str">
        <f t="shared" si="13"/>
        <v xml:space="preserve"> </v>
      </c>
      <c r="AA146" s="141"/>
      <c r="AB146" s="139"/>
      <c r="AC146" s="139"/>
      <c r="AD146" s="139"/>
      <c r="AE146" s="119">
        <f t="shared" si="14"/>
        <v>0</v>
      </c>
      <c r="AF146" s="139"/>
      <c r="AG146" s="139"/>
      <c r="AH146" s="143"/>
      <c r="AI146" s="143"/>
      <c r="AJ146" s="143"/>
      <c r="AK146" s="143"/>
      <c r="AL146" s="143"/>
    </row>
    <row r="147" spans="1:38" ht="12.75" x14ac:dyDescent="0.2">
      <c r="A147" s="116">
        <v>142</v>
      </c>
      <c r="B147" s="134"/>
      <c r="C147" s="135"/>
      <c r="D147" s="135"/>
      <c r="E147" s="135"/>
      <c r="F147" s="135"/>
      <c r="G147" s="134"/>
      <c r="H147" s="136"/>
      <c r="I147" s="136"/>
      <c r="J147" s="134"/>
      <c r="K147" s="137"/>
      <c r="L147" s="134"/>
      <c r="M147" s="138"/>
      <c r="N147" s="138"/>
      <c r="O147" s="117">
        <f t="shared" si="10"/>
        <v>0</v>
      </c>
      <c r="P147" s="41"/>
      <c r="Q147" s="41"/>
      <c r="R147" s="120">
        <f t="shared" si="11"/>
        <v>0</v>
      </c>
      <c r="S147" s="139"/>
      <c r="T147" s="280"/>
      <c r="U147" s="41"/>
      <c r="V147" s="41"/>
      <c r="W147" s="138"/>
      <c r="X147" s="138"/>
      <c r="Y147" s="117">
        <f t="shared" si="12"/>
        <v>0</v>
      </c>
      <c r="Z147" s="118" t="str">
        <f t="shared" si="13"/>
        <v xml:space="preserve"> </v>
      </c>
      <c r="AA147" s="141"/>
      <c r="AB147" s="139"/>
      <c r="AC147" s="139"/>
      <c r="AD147" s="139"/>
      <c r="AE147" s="119">
        <f t="shared" si="14"/>
        <v>0</v>
      </c>
      <c r="AF147" s="139"/>
      <c r="AG147" s="139"/>
      <c r="AH147" s="143"/>
      <c r="AI147" s="143"/>
      <c r="AJ147" s="143"/>
      <c r="AK147" s="143"/>
      <c r="AL147" s="143"/>
    </row>
    <row r="148" spans="1:38" ht="12.75" x14ac:dyDescent="0.2">
      <c r="A148" s="116">
        <v>143</v>
      </c>
      <c r="B148" s="134"/>
      <c r="C148" s="135"/>
      <c r="D148" s="135"/>
      <c r="E148" s="135"/>
      <c r="F148" s="135"/>
      <c r="G148" s="134"/>
      <c r="H148" s="136"/>
      <c r="I148" s="136"/>
      <c r="J148" s="134"/>
      <c r="K148" s="137"/>
      <c r="L148" s="134"/>
      <c r="M148" s="138"/>
      <c r="N148" s="138"/>
      <c r="O148" s="117">
        <f t="shared" si="10"/>
        <v>0</v>
      </c>
      <c r="P148" s="41"/>
      <c r="Q148" s="41"/>
      <c r="R148" s="120">
        <f t="shared" si="11"/>
        <v>0</v>
      </c>
      <c r="S148" s="139"/>
      <c r="T148" s="280"/>
      <c r="U148" s="41"/>
      <c r="V148" s="41"/>
      <c r="W148" s="138"/>
      <c r="X148" s="138"/>
      <c r="Y148" s="117">
        <f t="shared" si="12"/>
        <v>0</v>
      </c>
      <c r="Z148" s="118" t="str">
        <f t="shared" si="13"/>
        <v xml:space="preserve"> </v>
      </c>
      <c r="AA148" s="141"/>
      <c r="AB148" s="139"/>
      <c r="AC148" s="139"/>
      <c r="AD148" s="139"/>
      <c r="AE148" s="119">
        <f t="shared" si="14"/>
        <v>0</v>
      </c>
      <c r="AF148" s="139"/>
      <c r="AG148" s="139"/>
      <c r="AH148" s="143"/>
      <c r="AI148" s="143"/>
      <c r="AJ148" s="143"/>
      <c r="AK148" s="143"/>
      <c r="AL148" s="143"/>
    </row>
    <row r="149" spans="1:38" ht="12.75" x14ac:dyDescent="0.2">
      <c r="A149" s="116">
        <v>144</v>
      </c>
      <c r="B149" s="134"/>
      <c r="C149" s="135"/>
      <c r="D149" s="135"/>
      <c r="E149" s="135"/>
      <c r="F149" s="135"/>
      <c r="G149" s="134"/>
      <c r="H149" s="136"/>
      <c r="I149" s="136"/>
      <c r="J149" s="134"/>
      <c r="K149" s="137"/>
      <c r="L149" s="134"/>
      <c r="M149" s="138"/>
      <c r="N149" s="138"/>
      <c r="O149" s="117">
        <f t="shared" si="10"/>
        <v>0</v>
      </c>
      <c r="P149" s="41"/>
      <c r="Q149" s="41"/>
      <c r="R149" s="120">
        <f t="shared" si="11"/>
        <v>0</v>
      </c>
      <c r="S149" s="139"/>
      <c r="T149" s="280"/>
      <c r="U149" s="41"/>
      <c r="V149" s="41"/>
      <c r="W149" s="138"/>
      <c r="X149" s="138"/>
      <c r="Y149" s="117">
        <f t="shared" si="12"/>
        <v>0</v>
      </c>
      <c r="Z149" s="118" t="str">
        <f t="shared" si="13"/>
        <v xml:space="preserve"> </v>
      </c>
      <c r="AA149" s="141"/>
      <c r="AB149" s="139"/>
      <c r="AC149" s="139"/>
      <c r="AD149" s="139"/>
      <c r="AE149" s="119">
        <f t="shared" si="14"/>
        <v>0</v>
      </c>
      <c r="AF149" s="139"/>
      <c r="AG149" s="139"/>
      <c r="AH149" s="143"/>
      <c r="AI149" s="143"/>
      <c r="AJ149" s="143"/>
      <c r="AK149" s="143"/>
      <c r="AL149" s="143"/>
    </row>
    <row r="150" spans="1:38" ht="12.75" x14ac:dyDescent="0.2">
      <c r="A150" s="116">
        <v>145</v>
      </c>
      <c r="B150" s="134"/>
      <c r="C150" s="135"/>
      <c r="D150" s="135"/>
      <c r="E150" s="135"/>
      <c r="F150" s="135"/>
      <c r="G150" s="134"/>
      <c r="H150" s="136"/>
      <c r="I150" s="136"/>
      <c r="J150" s="134"/>
      <c r="K150" s="137"/>
      <c r="L150" s="134"/>
      <c r="M150" s="138"/>
      <c r="N150" s="138"/>
      <c r="O150" s="117">
        <f t="shared" si="10"/>
        <v>0</v>
      </c>
      <c r="P150" s="41"/>
      <c r="Q150" s="41"/>
      <c r="R150" s="120">
        <f t="shared" si="11"/>
        <v>0</v>
      </c>
      <c r="S150" s="139"/>
      <c r="T150" s="280"/>
      <c r="U150" s="41"/>
      <c r="V150" s="41"/>
      <c r="W150" s="138"/>
      <c r="X150" s="138"/>
      <c r="Y150" s="117">
        <f t="shared" si="12"/>
        <v>0</v>
      </c>
      <c r="Z150" s="118" t="str">
        <f t="shared" si="13"/>
        <v xml:space="preserve"> </v>
      </c>
      <c r="AA150" s="141"/>
      <c r="AB150" s="139"/>
      <c r="AC150" s="139"/>
      <c r="AD150" s="139"/>
      <c r="AE150" s="119">
        <f t="shared" si="14"/>
        <v>0</v>
      </c>
      <c r="AF150" s="139"/>
      <c r="AG150" s="139"/>
      <c r="AH150" s="143"/>
      <c r="AI150" s="143"/>
      <c r="AJ150" s="143"/>
      <c r="AK150" s="143"/>
      <c r="AL150" s="143"/>
    </row>
    <row r="151" spans="1:38" ht="12.75" x14ac:dyDescent="0.2">
      <c r="A151" s="116">
        <v>146</v>
      </c>
      <c r="B151" s="134"/>
      <c r="C151" s="135"/>
      <c r="D151" s="135"/>
      <c r="E151" s="135"/>
      <c r="F151" s="135"/>
      <c r="G151" s="134"/>
      <c r="H151" s="136"/>
      <c r="I151" s="136"/>
      <c r="J151" s="134"/>
      <c r="K151" s="137"/>
      <c r="L151" s="134"/>
      <c r="M151" s="138"/>
      <c r="N151" s="138"/>
      <c r="O151" s="117">
        <f t="shared" si="10"/>
        <v>0</v>
      </c>
      <c r="P151" s="41"/>
      <c r="Q151" s="41"/>
      <c r="R151" s="120">
        <f t="shared" si="11"/>
        <v>0</v>
      </c>
      <c r="S151" s="139"/>
      <c r="T151" s="280"/>
      <c r="U151" s="41"/>
      <c r="V151" s="41"/>
      <c r="W151" s="138"/>
      <c r="X151" s="138"/>
      <c r="Y151" s="117">
        <f t="shared" si="12"/>
        <v>0</v>
      </c>
      <c r="Z151" s="118" t="str">
        <f t="shared" si="13"/>
        <v xml:space="preserve"> </v>
      </c>
      <c r="AA151" s="141"/>
      <c r="AB151" s="139"/>
      <c r="AC151" s="139"/>
      <c r="AD151" s="139"/>
      <c r="AE151" s="119">
        <f t="shared" si="14"/>
        <v>0</v>
      </c>
      <c r="AF151" s="139"/>
      <c r="AG151" s="139"/>
      <c r="AH151" s="143"/>
      <c r="AI151" s="143"/>
      <c r="AJ151" s="143"/>
      <c r="AK151" s="143"/>
      <c r="AL151" s="143"/>
    </row>
    <row r="152" spans="1:38" ht="12.75" x14ac:dyDescent="0.2">
      <c r="A152" s="116">
        <v>147</v>
      </c>
      <c r="B152" s="134"/>
      <c r="C152" s="135"/>
      <c r="D152" s="135"/>
      <c r="E152" s="135"/>
      <c r="F152" s="135"/>
      <c r="G152" s="134"/>
      <c r="H152" s="136"/>
      <c r="I152" s="136"/>
      <c r="J152" s="134"/>
      <c r="K152" s="137"/>
      <c r="L152" s="134"/>
      <c r="M152" s="138"/>
      <c r="N152" s="138"/>
      <c r="O152" s="117">
        <f t="shared" si="10"/>
        <v>0</v>
      </c>
      <c r="P152" s="41"/>
      <c r="Q152" s="41"/>
      <c r="R152" s="120">
        <f t="shared" si="11"/>
        <v>0</v>
      </c>
      <c r="S152" s="139"/>
      <c r="T152" s="280"/>
      <c r="U152" s="41"/>
      <c r="V152" s="41"/>
      <c r="W152" s="138"/>
      <c r="X152" s="138"/>
      <c r="Y152" s="117">
        <f t="shared" si="12"/>
        <v>0</v>
      </c>
      <c r="Z152" s="118" t="str">
        <f t="shared" si="13"/>
        <v xml:space="preserve"> </v>
      </c>
      <c r="AA152" s="141"/>
      <c r="AB152" s="139"/>
      <c r="AC152" s="139"/>
      <c r="AD152" s="139"/>
      <c r="AE152" s="119">
        <f t="shared" si="14"/>
        <v>0</v>
      </c>
      <c r="AF152" s="139"/>
      <c r="AG152" s="139"/>
      <c r="AH152" s="143"/>
      <c r="AI152" s="143"/>
      <c r="AJ152" s="143"/>
      <c r="AK152" s="143"/>
      <c r="AL152" s="143"/>
    </row>
    <row r="153" spans="1:38" ht="12.75" x14ac:dyDescent="0.2">
      <c r="A153" s="116">
        <v>148</v>
      </c>
      <c r="B153" s="134"/>
      <c r="C153" s="135"/>
      <c r="D153" s="135"/>
      <c r="E153" s="135"/>
      <c r="F153" s="135"/>
      <c r="G153" s="134"/>
      <c r="H153" s="136"/>
      <c r="I153" s="136"/>
      <c r="J153" s="134"/>
      <c r="K153" s="137"/>
      <c r="L153" s="134"/>
      <c r="M153" s="138"/>
      <c r="N153" s="138"/>
      <c r="O153" s="117">
        <f t="shared" si="10"/>
        <v>0</v>
      </c>
      <c r="P153" s="41"/>
      <c r="Q153" s="41"/>
      <c r="R153" s="120">
        <f t="shared" si="11"/>
        <v>0</v>
      </c>
      <c r="S153" s="139"/>
      <c r="T153" s="280"/>
      <c r="U153" s="41"/>
      <c r="V153" s="41"/>
      <c r="W153" s="138"/>
      <c r="X153" s="138"/>
      <c r="Y153" s="117">
        <f t="shared" si="12"/>
        <v>0</v>
      </c>
      <c r="Z153" s="118" t="str">
        <f t="shared" si="13"/>
        <v xml:space="preserve"> </v>
      </c>
      <c r="AA153" s="141"/>
      <c r="AB153" s="139"/>
      <c r="AC153" s="139"/>
      <c r="AD153" s="139"/>
      <c r="AE153" s="119">
        <f t="shared" si="14"/>
        <v>0</v>
      </c>
      <c r="AF153" s="139"/>
      <c r="AG153" s="139"/>
      <c r="AH153" s="143"/>
      <c r="AI153" s="143"/>
      <c r="AJ153" s="143"/>
      <c r="AK153" s="143"/>
      <c r="AL153" s="143"/>
    </row>
    <row r="154" spans="1:38" ht="12.75" x14ac:dyDescent="0.2">
      <c r="A154" s="116">
        <v>149</v>
      </c>
      <c r="B154" s="134"/>
      <c r="C154" s="135"/>
      <c r="D154" s="135"/>
      <c r="E154" s="135"/>
      <c r="F154" s="135"/>
      <c r="G154" s="134"/>
      <c r="H154" s="136"/>
      <c r="I154" s="136"/>
      <c r="J154" s="134"/>
      <c r="K154" s="137"/>
      <c r="L154" s="134"/>
      <c r="M154" s="138"/>
      <c r="N154" s="138"/>
      <c r="O154" s="117">
        <f t="shared" si="10"/>
        <v>0</v>
      </c>
      <c r="P154" s="41"/>
      <c r="Q154" s="41"/>
      <c r="R154" s="120">
        <f t="shared" si="11"/>
        <v>0</v>
      </c>
      <c r="S154" s="139"/>
      <c r="T154" s="280"/>
      <c r="U154" s="41"/>
      <c r="V154" s="41"/>
      <c r="W154" s="138"/>
      <c r="X154" s="138"/>
      <c r="Y154" s="117">
        <f t="shared" si="12"/>
        <v>0</v>
      </c>
      <c r="Z154" s="118" t="str">
        <f t="shared" si="13"/>
        <v xml:space="preserve"> </v>
      </c>
      <c r="AA154" s="141"/>
      <c r="AB154" s="139"/>
      <c r="AC154" s="139"/>
      <c r="AD154" s="139"/>
      <c r="AE154" s="119">
        <f t="shared" si="14"/>
        <v>0</v>
      </c>
      <c r="AF154" s="139"/>
      <c r="AG154" s="139"/>
      <c r="AH154" s="143"/>
      <c r="AI154" s="143"/>
      <c r="AJ154" s="143"/>
      <c r="AK154" s="143"/>
      <c r="AL154" s="143"/>
    </row>
    <row r="155" spans="1:38" ht="12.75" x14ac:dyDescent="0.2">
      <c r="A155" s="116">
        <v>150</v>
      </c>
      <c r="B155" s="134"/>
      <c r="C155" s="135"/>
      <c r="D155" s="135"/>
      <c r="E155" s="135"/>
      <c r="F155" s="135"/>
      <c r="G155" s="134"/>
      <c r="H155" s="136"/>
      <c r="I155" s="136"/>
      <c r="J155" s="134"/>
      <c r="K155" s="137"/>
      <c r="L155" s="134"/>
      <c r="M155" s="138"/>
      <c r="N155" s="138"/>
      <c r="O155" s="117">
        <f t="shared" si="10"/>
        <v>0</v>
      </c>
      <c r="P155" s="41"/>
      <c r="Q155" s="41"/>
      <c r="R155" s="120">
        <f t="shared" si="11"/>
        <v>0</v>
      </c>
      <c r="S155" s="139"/>
      <c r="T155" s="280"/>
      <c r="U155" s="41"/>
      <c r="V155" s="41"/>
      <c r="W155" s="138"/>
      <c r="X155" s="138"/>
      <c r="Y155" s="117">
        <f t="shared" si="12"/>
        <v>0</v>
      </c>
      <c r="Z155" s="118" t="str">
        <f t="shared" si="13"/>
        <v xml:space="preserve"> </v>
      </c>
      <c r="AA155" s="141"/>
      <c r="AB155" s="139"/>
      <c r="AC155" s="139"/>
      <c r="AD155" s="139"/>
      <c r="AE155" s="119">
        <f t="shared" si="14"/>
        <v>0</v>
      </c>
      <c r="AF155" s="139"/>
      <c r="AG155" s="139"/>
      <c r="AH155" s="143"/>
      <c r="AI155" s="143"/>
      <c r="AJ155" s="143"/>
      <c r="AK155" s="143"/>
      <c r="AL155" s="143"/>
    </row>
    <row r="156" spans="1:38" ht="12.75" x14ac:dyDescent="0.2">
      <c r="A156" s="116">
        <v>151</v>
      </c>
      <c r="B156" s="134"/>
      <c r="C156" s="135"/>
      <c r="D156" s="135"/>
      <c r="E156" s="135"/>
      <c r="F156" s="135"/>
      <c r="G156" s="134"/>
      <c r="H156" s="136"/>
      <c r="I156" s="136"/>
      <c r="J156" s="134"/>
      <c r="K156" s="137"/>
      <c r="L156" s="134"/>
      <c r="M156" s="138"/>
      <c r="N156" s="138"/>
      <c r="O156" s="117">
        <f t="shared" si="10"/>
        <v>0</v>
      </c>
      <c r="P156" s="41"/>
      <c r="Q156" s="41"/>
      <c r="R156" s="120">
        <f t="shared" si="11"/>
        <v>0</v>
      </c>
      <c r="S156" s="139"/>
      <c r="T156" s="280"/>
      <c r="U156" s="41"/>
      <c r="V156" s="41"/>
      <c r="W156" s="138"/>
      <c r="X156" s="138"/>
      <c r="Y156" s="117">
        <f t="shared" si="12"/>
        <v>0</v>
      </c>
      <c r="Z156" s="118" t="str">
        <f t="shared" si="13"/>
        <v xml:space="preserve"> </v>
      </c>
      <c r="AA156" s="141"/>
      <c r="AB156" s="139"/>
      <c r="AC156" s="139"/>
      <c r="AD156" s="139"/>
      <c r="AE156" s="119">
        <f t="shared" si="14"/>
        <v>0</v>
      </c>
      <c r="AF156" s="139"/>
      <c r="AG156" s="139"/>
      <c r="AH156" s="143"/>
      <c r="AI156" s="143"/>
      <c r="AJ156" s="143"/>
      <c r="AK156" s="143"/>
      <c r="AL156" s="143"/>
    </row>
    <row r="157" spans="1:38" ht="12.75" x14ac:dyDescent="0.2">
      <c r="A157" s="116">
        <v>152</v>
      </c>
      <c r="B157" s="134"/>
      <c r="C157" s="135"/>
      <c r="D157" s="135"/>
      <c r="E157" s="135"/>
      <c r="F157" s="135"/>
      <c r="G157" s="134"/>
      <c r="H157" s="136"/>
      <c r="I157" s="136"/>
      <c r="J157" s="134"/>
      <c r="K157" s="137"/>
      <c r="L157" s="134"/>
      <c r="M157" s="138"/>
      <c r="N157" s="138"/>
      <c r="O157" s="117">
        <f t="shared" si="10"/>
        <v>0</v>
      </c>
      <c r="P157" s="41"/>
      <c r="Q157" s="41"/>
      <c r="R157" s="120">
        <f t="shared" si="11"/>
        <v>0</v>
      </c>
      <c r="S157" s="139"/>
      <c r="T157" s="280"/>
      <c r="U157" s="41"/>
      <c r="V157" s="41"/>
      <c r="W157" s="138"/>
      <c r="X157" s="138"/>
      <c r="Y157" s="117">
        <f t="shared" si="12"/>
        <v>0</v>
      </c>
      <c r="Z157" s="118" t="str">
        <f t="shared" si="13"/>
        <v xml:space="preserve"> </v>
      </c>
      <c r="AA157" s="141"/>
      <c r="AB157" s="139"/>
      <c r="AC157" s="139"/>
      <c r="AD157" s="139"/>
      <c r="AE157" s="119">
        <f t="shared" si="14"/>
        <v>0</v>
      </c>
      <c r="AF157" s="139"/>
      <c r="AG157" s="139"/>
      <c r="AH157" s="143"/>
      <c r="AI157" s="143"/>
      <c r="AJ157" s="143"/>
      <c r="AK157" s="143"/>
      <c r="AL157" s="143"/>
    </row>
    <row r="158" spans="1:38" ht="12.75" x14ac:dyDescent="0.2">
      <c r="A158" s="116">
        <v>153</v>
      </c>
      <c r="B158" s="134"/>
      <c r="C158" s="135"/>
      <c r="D158" s="135"/>
      <c r="E158" s="135"/>
      <c r="F158" s="135"/>
      <c r="G158" s="134"/>
      <c r="H158" s="136"/>
      <c r="I158" s="136"/>
      <c r="J158" s="134"/>
      <c r="K158" s="137"/>
      <c r="L158" s="134"/>
      <c r="M158" s="138"/>
      <c r="N158" s="138"/>
      <c r="O158" s="117">
        <f t="shared" si="10"/>
        <v>0</v>
      </c>
      <c r="P158" s="41"/>
      <c r="Q158" s="41"/>
      <c r="R158" s="120">
        <f t="shared" si="11"/>
        <v>0</v>
      </c>
      <c r="S158" s="139"/>
      <c r="T158" s="280"/>
      <c r="U158" s="41"/>
      <c r="V158" s="41"/>
      <c r="W158" s="138"/>
      <c r="X158" s="138"/>
      <c r="Y158" s="117">
        <f t="shared" si="12"/>
        <v>0</v>
      </c>
      <c r="Z158" s="118" t="str">
        <f t="shared" si="13"/>
        <v xml:space="preserve"> </v>
      </c>
      <c r="AA158" s="141"/>
      <c r="AB158" s="139"/>
      <c r="AC158" s="139"/>
      <c r="AD158" s="139"/>
      <c r="AE158" s="119">
        <f t="shared" si="14"/>
        <v>0</v>
      </c>
      <c r="AF158" s="139"/>
      <c r="AG158" s="139"/>
      <c r="AH158" s="143"/>
      <c r="AI158" s="143"/>
      <c r="AJ158" s="143"/>
      <c r="AK158" s="143"/>
      <c r="AL158" s="143"/>
    </row>
    <row r="159" spans="1:38" ht="12.75" x14ac:dyDescent="0.2">
      <c r="A159" s="116">
        <v>154</v>
      </c>
      <c r="B159" s="134"/>
      <c r="C159" s="135"/>
      <c r="D159" s="135"/>
      <c r="E159" s="135"/>
      <c r="F159" s="135"/>
      <c r="G159" s="134"/>
      <c r="H159" s="136"/>
      <c r="I159" s="136"/>
      <c r="J159" s="134"/>
      <c r="K159" s="137"/>
      <c r="L159" s="134"/>
      <c r="M159" s="138"/>
      <c r="N159" s="138"/>
      <c r="O159" s="117">
        <f t="shared" si="10"/>
        <v>0</v>
      </c>
      <c r="P159" s="41"/>
      <c r="Q159" s="41"/>
      <c r="R159" s="120">
        <f t="shared" si="11"/>
        <v>0</v>
      </c>
      <c r="S159" s="139"/>
      <c r="T159" s="280"/>
      <c r="U159" s="41"/>
      <c r="V159" s="41"/>
      <c r="W159" s="138"/>
      <c r="X159" s="138"/>
      <c r="Y159" s="117">
        <f t="shared" si="12"/>
        <v>0</v>
      </c>
      <c r="Z159" s="118" t="str">
        <f t="shared" si="13"/>
        <v xml:space="preserve"> </v>
      </c>
      <c r="AA159" s="141"/>
      <c r="AB159" s="139"/>
      <c r="AC159" s="139"/>
      <c r="AD159" s="139"/>
      <c r="AE159" s="119">
        <f t="shared" si="14"/>
        <v>0</v>
      </c>
      <c r="AF159" s="139"/>
      <c r="AG159" s="139"/>
      <c r="AH159" s="143"/>
      <c r="AI159" s="143"/>
      <c r="AJ159" s="143"/>
      <c r="AK159" s="143"/>
      <c r="AL159" s="143"/>
    </row>
    <row r="160" spans="1:38" ht="12.75" x14ac:dyDescent="0.2">
      <c r="A160" s="116">
        <v>155</v>
      </c>
      <c r="B160" s="134"/>
      <c r="C160" s="135"/>
      <c r="D160" s="135"/>
      <c r="E160" s="135"/>
      <c r="F160" s="135"/>
      <c r="G160" s="134"/>
      <c r="H160" s="136"/>
      <c r="I160" s="136"/>
      <c r="J160" s="134"/>
      <c r="K160" s="137"/>
      <c r="L160" s="134"/>
      <c r="M160" s="138"/>
      <c r="N160" s="138"/>
      <c r="O160" s="117">
        <f t="shared" si="10"/>
        <v>0</v>
      </c>
      <c r="P160" s="41"/>
      <c r="Q160" s="41"/>
      <c r="R160" s="120">
        <f t="shared" si="11"/>
        <v>0</v>
      </c>
      <c r="S160" s="139"/>
      <c r="T160" s="280"/>
      <c r="U160" s="41"/>
      <c r="V160" s="41"/>
      <c r="W160" s="138"/>
      <c r="X160" s="138"/>
      <c r="Y160" s="117">
        <f t="shared" si="12"/>
        <v>0</v>
      </c>
      <c r="Z160" s="118" t="str">
        <f t="shared" si="13"/>
        <v xml:space="preserve"> </v>
      </c>
      <c r="AA160" s="141"/>
      <c r="AB160" s="139"/>
      <c r="AC160" s="139"/>
      <c r="AD160" s="139"/>
      <c r="AE160" s="119">
        <f t="shared" si="14"/>
        <v>0</v>
      </c>
      <c r="AF160" s="139"/>
      <c r="AG160" s="139"/>
      <c r="AH160" s="143"/>
      <c r="AI160" s="143"/>
      <c r="AJ160" s="143"/>
      <c r="AK160" s="143"/>
      <c r="AL160" s="143"/>
    </row>
    <row r="161" spans="1:38" ht="12.75" x14ac:dyDescent="0.2">
      <c r="A161" s="116">
        <v>156</v>
      </c>
      <c r="B161" s="134"/>
      <c r="C161" s="135"/>
      <c r="D161" s="135"/>
      <c r="E161" s="135"/>
      <c r="F161" s="135"/>
      <c r="G161" s="134"/>
      <c r="H161" s="136"/>
      <c r="I161" s="136"/>
      <c r="J161" s="134"/>
      <c r="K161" s="137"/>
      <c r="L161" s="134"/>
      <c r="M161" s="138"/>
      <c r="N161" s="138"/>
      <c r="O161" s="117">
        <f t="shared" si="10"/>
        <v>0</v>
      </c>
      <c r="P161" s="41"/>
      <c r="Q161" s="41"/>
      <c r="R161" s="120">
        <f t="shared" si="11"/>
        <v>0</v>
      </c>
      <c r="S161" s="139"/>
      <c r="T161" s="280"/>
      <c r="U161" s="41"/>
      <c r="V161" s="41"/>
      <c r="W161" s="138"/>
      <c r="X161" s="138"/>
      <c r="Y161" s="117">
        <f t="shared" si="12"/>
        <v>0</v>
      </c>
      <c r="Z161" s="118" t="str">
        <f t="shared" si="13"/>
        <v xml:space="preserve"> </v>
      </c>
      <c r="AA161" s="141"/>
      <c r="AB161" s="139"/>
      <c r="AC161" s="139"/>
      <c r="AD161" s="139"/>
      <c r="AE161" s="119">
        <f t="shared" si="14"/>
        <v>0</v>
      </c>
      <c r="AF161" s="139"/>
      <c r="AG161" s="139"/>
      <c r="AH161" s="143"/>
      <c r="AI161" s="143"/>
      <c r="AJ161" s="143"/>
      <c r="AK161" s="143"/>
      <c r="AL161" s="143"/>
    </row>
    <row r="162" spans="1:38" ht="12.75" x14ac:dyDescent="0.2">
      <c r="A162" s="116">
        <v>157</v>
      </c>
      <c r="B162" s="134"/>
      <c r="C162" s="135"/>
      <c r="D162" s="135"/>
      <c r="E162" s="135"/>
      <c r="F162" s="135"/>
      <c r="G162" s="134"/>
      <c r="H162" s="136"/>
      <c r="I162" s="136"/>
      <c r="J162" s="134"/>
      <c r="K162" s="137"/>
      <c r="L162" s="134"/>
      <c r="M162" s="138"/>
      <c r="N162" s="138"/>
      <c r="O162" s="117">
        <f t="shared" si="10"/>
        <v>0</v>
      </c>
      <c r="P162" s="41"/>
      <c r="Q162" s="41"/>
      <c r="R162" s="120">
        <f t="shared" si="11"/>
        <v>0</v>
      </c>
      <c r="S162" s="139"/>
      <c r="T162" s="280"/>
      <c r="U162" s="41"/>
      <c r="V162" s="41"/>
      <c r="W162" s="138"/>
      <c r="X162" s="138"/>
      <c r="Y162" s="117">
        <f t="shared" si="12"/>
        <v>0</v>
      </c>
      <c r="Z162" s="118" t="str">
        <f t="shared" si="13"/>
        <v xml:space="preserve"> </v>
      </c>
      <c r="AA162" s="141"/>
      <c r="AB162" s="139"/>
      <c r="AC162" s="139"/>
      <c r="AD162" s="139"/>
      <c r="AE162" s="119">
        <f t="shared" si="14"/>
        <v>0</v>
      </c>
      <c r="AF162" s="139"/>
      <c r="AG162" s="139"/>
      <c r="AH162" s="143"/>
      <c r="AI162" s="143"/>
      <c r="AJ162" s="143"/>
      <c r="AK162" s="143"/>
      <c r="AL162" s="143"/>
    </row>
    <row r="163" spans="1:38" ht="12.75" x14ac:dyDescent="0.2">
      <c r="A163" s="116">
        <v>158</v>
      </c>
      <c r="B163" s="134"/>
      <c r="C163" s="135"/>
      <c r="D163" s="135"/>
      <c r="E163" s="135"/>
      <c r="F163" s="135"/>
      <c r="G163" s="134"/>
      <c r="H163" s="136"/>
      <c r="I163" s="136"/>
      <c r="J163" s="134"/>
      <c r="K163" s="137"/>
      <c r="L163" s="134"/>
      <c r="M163" s="138"/>
      <c r="N163" s="138"/>
      <c r="O163" s="117">
        <f t="shared" si="10"/>
        <v>0</v>
      </c>
      <c r="P163" s="41"/>
      <c r="Q163" s="41"/>
      <c r="R163" s="120">
        <f t="shared" si="11"/>
        <v>0</v>
      </c>
      <c r="S163" s="139"/>
      <c r="T163" s="280"/>
      <c r="U163" s="41"/>
      <c r="V163" s="41"/>
      <c r="W163" s="138"/>
      <c r="X163" s="138"/>
      <c r="Y163" s="117">
        <f t="shared" si="12"/>
        <v>0</v>
      </c>
      <c r="Z163" s="118" t="str">
        <f t="shared" si="13"/>
        <v xml:space="preserve"> </v>
      </c>
      <c r="AA163" s="141"/>
      <c r="AB163" s="139"/>
      <c r="AC163" s="139"/>
      <c r="AD163" s="139"/>
      <c r="AE163" s="119">
        <f t="shared" si="14"/>
        <v>0</v>
      </c>
      <c r="AF163" s="139"/>
      <c r="AG163" s="139"/>
      <c r="AH163" s="143"/>
      <c r="AI163" s="143"/>
      <c r="AJ163" s="143"/>
      <c r="AK163" s="143"/>
      <c r="AL163" s="143"/>
    </row>
    <row r="164" spans="1:38" ht="12.75" x14ac:dyDescent="0.2">
      <c r="A164" s="116">
        <v>159</v>
      </c>
      <c r="B164" s="134"/>
      <c r="C164" s="135"/>
      <c r="D164" s="135"/>
      <c r="E164" s="135"/>
      <c r="F164" s="135"/>
      <c r="G164" s="134"/>
      <c r="H164" s="136"/>
      <c r="I164" s="136"/>
      <c r="J164" s="134"/>
      <c r="K164" s="137"/>
      <c r="L164" s="134"/>
      <c r="M164" s="138"/>
      <c r="N164" s="138"/>
      <c r="O164" s="117">
        <f t="shared" si="10"/>
        <v>0</v>
      </c>
      <c r="P164" s="41"/>
      <c r="Q164" s="41"/>
      <c r="R164" s="120">
        <f t="shared" si="11"/>
        <v>0</v>
      </c>
      <c r="S164" s="139"/>
      <c r="T164" s="280"/>
      <c r="U164" s="41"/>
      <c r="V164" s="41"/>
      <c r="W164" s="138"/>
      <c r="X164" s="138"/>
      <c r="Y164" s="117">
        <f t="shared" si="12"/>
        <v>0</v>
      </c>
      <c r="Z164" s="118" t="str">
        <f t="shared" si="13"/>
        <v xml:space="preserve"> </v>
      </c>
      <c r="AA164" s="141"/>
      <c r="AB164" s="139"/>
      <c r="AC164" s="139"/>
      <c r="AD164" s="139"/>
      <c r="AE164" s="119">
        <f t="shared" si="14"/>
        <v>0</v>
      </c>
      <c r="AF164" s="139"/>
      <c r="AG164" s="139"/>
      <c r="AH164" s="143"/>
      <c r="AI164" s="143"/>
      <c r="AJ164" s="143"/>
      <c r="AK164" s="143"/>
      <c r="AL164" s="143"/>
    </row>
    <row r="165" spans="1:38" ht="12.75" x14ac:dyDescent="0.2">
      <c r="A165" s="116">
        <v>160</v>
      </c>
      <c r="B165" s="134"/>
      <c r="C165" s="135"/>
      <c r="D165" s="135"/>
      <c r="E165" s="135"/>
      <c r="F165" s="135"/>
      <c r="G165" s="134"/>
      <c r="H165" s="136"/>
      <c r="I165" s="136"/>
      <c r="J165" s="134"/>
      <c r="K165" s="137"/>
      <c r="L165" s="134"/>
      <c r="M165" s="138"/>
      <c r="N165" s="138"/>
      <c r="O165" s="117">
        <f t="shared" si="10"/>
        <v>0</v>
      </c>
      <c r="P165" s="41"/>
      <c r="Q165" s="41"/>
      <c r="R165" s="120">
        <f t="shared" si="11"/>
        <v>0</v>
      </c>
      <c r="S165" s="139"/>
      <c r="T165" s="280"/>
      <c r="U165" s="41"/>
      <c r="V165" s="41"/>
      <c r="W165" s="138"/>
      <c r="X165" s="138"/>
      <c r="Y165" s="117">
        <f t="shared" si="12"/>
        <v>0</v>
      </c>
      <c r="Z165" s="118" t="str">
        <f t="shared" si="13"/>
        <v xml:space="preserve"> </v>
      </c>
      <c r="AA165" s="141"/>
      <c r="AB165" s="139"/>
      <c r="AC165" s="139"/>
      <c r="AD165" s="139"/>
      <c r="AE165" s="119">
        <f t="shared" si="14"/>
        <v>0</v>
      </c>
      <c r="AF165" s="139"/>
      <c r="AG165" s="139"/>
      <c r="AH165" s="143"/>
      <c r="AI165" s="143"/>
      <c r="AJ165" s="143"/>
      <c r="AK165" s="143"/>
      <c r="AL165" s="143"/>
    </row>
    <row r="166" spans="1:38" ht="12.75" x14ac:dyDescent="0.2">
      <c r="A166" s="116">
        <v>161</v>
      </c>
      <c r="B166" s="134"/>
      <c r="C166" s="135"/>
      <c r="D166" s="135"/>
      <c r="E166" s="135"/>
      <c r="F166" s="135"/>
      <c r="G166" s="134"/>
      <c r="H166" s="136"/>
      <c r="I166" s="136"/>
      <c r="J166" s="134"/>
      <c r="K166" s="137"/>
      <c r="L166" s="134"/>
      <c r="M166" s="138"/>
      <c r="N166" s="138"/>
      <c r="O166" s="117">
        <f t="shared" si="10"/>
        <v>0</v>
      </c>
      <c r="P166" s="41"/>
      <c r="Q166" s="41"/>
      <c r="R166" s="120">
        <f t="shared" si="11"/>
        <v>0</v>
      </c>
      <c r="S166" s="139"/>
      <c r="T166" s="280"/>
      <c r="U166" s="41"/>
      <c r="V166" s="41"/>
      <c r="W166" s="138"/>
      <c r="X166" s="138"/>
      <c r="Y166" s="117">
        <f t="shared" si="12"/>
        <v>0</v>
      </c>
      <c r="Z166" s="118" t="str">
        <f t="shared" si="13"/>
        <v xml:space="preserve"> </v>
      </c>
      <c r="AA166" s="141"/>
      <c r="AB166" s="139"/>
      <c r="AC166" s="139"/>
      <c r="AD166" s="139"/>
      <c r="AE166" s="119">
        <f t="shared" si="14"/>
        <v>0</v>
      </c>
      <c r="AF166" s="139"/>
      <c r="AG166" s="139"/>
      <c r="AH166" s="143"/>
      <c r="AI166" s="143"/>
      <c r="AJ166" s="143"/>
      <c r="AK166" s="143"/>
      <c r="AL166" s="143"/>
    </row>
    <row r="167" spans="1:38" ht="12.75" x14ac:dyDescent="0.2">
      <c r="A167" s="116">
        <v>162</v>
      </c>
      <c r="B167" s="134"/>
      <c r="C167" s="135"/>
      <c r="D167" s="135"/>
      <c r="E167" s="135"/>
      <c r="F167" s="135"/>
      <c r="G167" s="134"/>
      <c r="H167" s="136"/>
      <c r="I167" s="136"/>
      <c r="J167" s="134"/>
      <c r="K167" s="137"/>
      <c r="L167" s="134"/>
      <c r="M167" s="138"/>
      <c r="N167" s="138"/>
      <c r="O167" s="117">
        <f t="shared" si="10"/>
        <v>0</v>
      </c>
      <c r="P167" s="41"/>
      <c r="Q167" s="41"/>
      <c r="R167" s="120">
        <f t="shared" si="11"/>
        <v>0</v>
      </c>
      <c r="S167" s="139"/>
      <c r="T167" s="280"/>
      <c r="U167" s="41"/>
      <c r="V167" s="41"/>
      <c r="W167" s="138"/>
      <c r="X167" s="138"/>
      <c r="Y167" s="117">
        <f t="shared" si="12"/>
        <v>0</v>
      </c>
      <c r="Z167" s="118" t="str">
        <f t="shared" si="13"/>
        <v xml:space="preserve"> </v>
      </c>
      <c r="AA167" s="141"/>
      <c r="AB167" s="139"/>
      <c r="AC167" s="139"/>
      <c r="AD167" s="139"/>
      <c r="AE167" s="119">
        <f t="shared" si="14"/>
        <v>0</v>
      </c>
      <c r="AF167" s="139"/>
      <c r="AG167" s="139"/>
      <c r="AH167" s="143"/>
      <c r="AI167" s="143"/>
      <c r="AJ167" s="143"/>
      <c r="AK167" s="143"/>
      <c r="AL167" s="143"/>
    </row>
    <row r="168" spans="1:38" ht="12.75" x14ac:dyDescent="0.2">
      <c r="A168" s="116">
        <v>163</v>
      </c>
      <c r="B168" s="134"/>
      <c r="C168" s="135"/>
      <c r="D168" s="135"/>
      <c r="E168" s="135"/>
      <c r="F168" s="135"/>
      <c r="G168" s="134"/>
      <c r="H168" s="136"/>
      <c r="I168" s="136"/>
      <c r="J168" s="134"/>
      <c r="K168" s="137"/>
      <c r="L168" s="134"/>
      <c r="M168" s="138"/>
      <c r="N168" s="138"/>
      <c r="O168" s="117">
        <f t="shared" si="10"/>
        <v>0</v>
      </c>
      <c r="P168" s="41"/>
      <c r="Q168" s="41"/>
      <c r="R168" s="120">
        <f t="shared" si="11"/>
        <v>0</v>
      </c>
      <c r="S168" s="139"/>
      <c r="T168" s="280"/>
      <c r="U168" s="41"/>
      <c r="V168" s="41"/>
      <c r="W168" s="138"/>
      <c r="X168" s="138"/>
      <c r="Y168" s="117">
        <f t="shared" si="12"/>
        <v>0</v>
      </c>
      <c r="Z168" s="118" t="str">
        <f t="shared" si="13"/>
        <v xml:space="preserve"> </v>
      </c>
      <c r="AA168" s="141"/>
      <c r="AB168" s="139"/>
      <c r="AC168" s="139"/>
      <c r="AD168" s="139"/>
      <c r="AE168" s="119">
        <f t="shared" si="14"/>
        <v>0</v>
      </c>
      <c r="AF168" s="139"/>
      <c r="AG168" s="139"/>
      <c r="AH168" s="143"/>
      <c r="AI168" s="143"/>
      <c r="AJ168" s="143"/>
      <c r="AK168" s="143"/>
      <c r="AL168" s="143"/>
    </row>
    <row r="169" spans="1:38" ht="12.75" x14ac:dyDescent="0.2">
      <c r="A169" s="116">
        <v>164</v>
      </c>
      <c r="B169" s="134"/>
      <c r="C169" s="135"/>
      <c r="D169" s="135"/>
      <c r="E169" s="135"/>
      <c r="F169" s="135"/>
      <c r="G169" s="134"/>
      <c r="H169" s="136"/>
      <c r="I169" s="136"/>
      <c r="J169" s="134"/>
      <c r="K169" s="137"/>
      <c r="L169" s="134"/>
      <c r="M169" s="138"/>
      <c r="N169" s="138"/>
      <c r="O169" s="117">
        <f t="shared" si="10"/>
        <v>0</v>
      </c>
      <c r="P169" s="41"/>
      <c r="Q169" s="41"/>
      <c r="R169" s="120">
        <f t="shared" si="11"/>
        <v>0</v>
      </c>
      <c r="S169" s="139"/>
      <c r="T169" s="280"/>
      <c r="U169" s="41"/>
      <c r="V169" s="41"/>
      <c r="W169" s="138"/>
      <c r="X169" s="138"/>
      <c r="Y169" s="117">
        <f t="shared" si="12"/>
        <v>0</v>
      </c>
      <c r="Z169" s="118" t="str">
        <f t="shared" si="13"/>
        <v xml:space="preserve"> </v>
      </c>
      <c r="AA169" s="141"/>
      <c r="AB169" s="139"/>
      <c r="AC169" s="139"/>
      <c r="AD169" s="139"/>
      <c r="AE169" s="119">
        <f t="shared" si="14"/>
        <v>0</v>
      </c>
      <c r="AF169" s="139"/>
      <c r="AG169" s="139"/>
      <c r="AH169" s="143"/>
      <c r="AI169" s="143"/>
      <c r="AJ169" s="143"/>
      <c r="AK169" s="143"/>
      <c r="AL169" s="143"/>
    </row>
    <row r="170" spans="1:38" ht="12.75" x14ac:dyDescent="0.2">
      <c r="A170" s="116">
        <v>165</v>
      </c>
      <c r="B170" s="134"/>
      <c r="C170" s="135"/>
      <c r="D170" s="135"/>
      <c r="E170" s="135"/>
      <c r="F170" s="135"/>
      <c r="G170" s="134"/>
      <c r="H170" s="136"/>
      <c r="I170" s="136"/>
      <c r="J170" s="134"/>
      <c r="K170" s="137"/>
      <c r="L170" s="134"/>
      <c r="M170" s="138"/>
      <c r="N170" s="138"/>
      <c r="O170" s="117">
        <f t="shared" si="10"/>
        <v>0</v>
      </c>
      <c r="P170" s="41"/>
      <c r="Q170" s="41"/>
      <c r="R170" s="120">
        <f t="shared" si="11"/>
        <v>0</v>
      </c>
      <c r="S170" s="139"/>
      <c r="T170" s="280"/>
      <c r="U170" s="41"/>
      <c r="V170" s="41"/>
      <c r="W170" s="138"/>
      <c r="X170" s="138"/>
      <c r="Y170" s="117">
        <f t="shared" si="12"/>
        <v>0</v>
      </c>
      <c r="Z170" s="118" t="str">
        <f t="shared" si="13"/>
        <v xml:space="preserve"> </v>
      </c>
      <c r="AA170" s="141"/>
      <c r="AB170" s="139"/>
      <c r="AC170" s="139"/>
      <c r="AD170" s="139"/>
      <c r="AE170" s="119">
        <f t="shared" si="14"/>
        <v>0</v>
      </c>
      <c r="AF170" s="139"/>
      <c r="AG170" s="139"/>
      <c r="AH170" s="143"/>
      <c r="AI170" s="143"/>
      <c r="AJ170" s="143"/>
      <c r="AK170" s="143"/>
      <c r="AL170" s="143"/>
    </row>
    <row r="171" spans="1:38" ht="12.75" x14ac:dyDescent="0.2">
      <c r="A171" s="116">
        <v>166</v>
      </c>
      <c r="B171" s="134"/>
      <c r="C171" s="135"/>
      <c r="D171" s="135"/>
      <c r="E171" s="135"/>
      <c r="F171" s="135"/>
      <c r="G171" s="134"/>
      <c r="H171" s="136"/>
      <c r="I171" s="136"/>
      <c r="J171" s="134"/>
      <c r="K171" s="137"/>
      <c r="L171" s="134"/>
      <c r="M171" s="138"/>
      <c r="N171" s="138"/>
      <c r="O171" s="117">
        <f t="shared" si="10"/>
        <v>0</v>
      </c>
      <c r="P171" s="41"/>
      <c r="Q171" s="41"/>
      <c r="R171" s="120">
        <f t="shared" si="11"/>
        <v>0</v>
      </c>
      <c r="S171" s="139"/>
      <c r="T171" s="280"/>
      <c r="U171" s="41"/>
      <c r="V171" s="41"/>
      <c r="W171" s="138"/>
      <c r="X171" s="138"/>
      <c r="Y171" s="117">
        <f t="shared" si="12"/>
        <v>0</v>
      </c>
      <c r="Z171" s="118" t="str">
        <f t="shared" si="13"/>
        <v xml:space="preserve"> </v>
      </c>
      <c r="AA171" s="141"/>
      <c r="AB171" s="139"/>
      <c r="AC171" s="139"/>
      <c r="AD171" s="139"/>
      <c r="AE171" s="119">
        <f t="shared" si="14"/>
        <v>0</v>
      </c>
      <c r="AF171" s="139"/>
      <c r="AG171" s="139"/>
      <c r="AH171" s="143"/>
      <c r="AI171" s="143"/>
      <c r="AJ171" s="143"/>
      <c r="AK171" s="143"/>
      <c r="AL171" s="143"/>
    </row>
    <row r="172" spans="1:38" ht="12.75" x14ac:dyDescent="0.2">
      <c r="A172" s="116">
        <v>167</v>
      </c>
      <c r="B172" s="134"/>
      <c r="C172" s="135"/>
      <c r="D172" s="135"/>
      <c r="E172" s="135"/>
      <c r="F172" s="135"/>
      <c r="G172" s="134"/>
      <c r="H172" s="136"/>
      <c r="I172" s="136"/>
      <c r="J172" s="134"/>
      <c r="K172" s="137"/>
      <c r="L172" s="134"/>
      <c r="M172" s="138"/>
      <c r="N172" s="138"/>
      <c r="O172" s="117">
        <f t="shared" si="10"/>
        <v>0</v>
      </c>
      <c r="P172" s="41"/>
      <c r="Q172" s="41"/>
      <c r="R172" s="120">
        <f t="shared" si="11"/>
        <v>0</v>
      </c>
      <c r="S172" s="139"/>
      <c r="T172" s="280"/>
      <c r="U172" s="41"/>
      <c r="V172" s="41"/>
      <c r="W172" s="138"/>
      <c r="X172" s="138"/>
      <c r="Y172" s="117">
        <f t="shared" si="12"/>
        <v>0</v>
      </c>
      <c r="Z172" s="118" t="str">
        <f t="shared" si="13"/>
        <v xml:space="preserve"> </v>
      </c>
      <c r="AA172" s="141"/>
      <c r="AB172" s="139"/>
      <c r="AC172" s="139"/>
      <c r="AD172" s="139"/>
      <c r="AE172" s="119">
        <f t="shared" si="14"/>
        <v>0</v>
      </c>
      <c r="AF172" s="139"/>
      <c r="AG172" s="139"/>
      <c r="AH172" s="143"/>
      <c r="AI172" s="143"/>
      <c r="AJ172" s="143"/>
      <c r="AK172" s="143"/>
      <c r="AL172" s="143"/>
    </row>
    <row r="173" spans="1:38" ht="12.75" x14ac:dyDescent="0.2">
      <c r="A173" s="116">
        <v>168</v>
      </c>
      <c r="B173" s="134"/>
      <c r="C173" s="135"/>
      <c r="D173" s="135"/>
      <c r="E173" s="135"/>
      <c r="F173" s="135"/>
      <c r="G173" s="134"/>
      <c r="H173" s="136"/>
      <c r="I173" s="136"/>
      <c r="J173" s="134"/>
      <c r="K173" s="137"/>
      <c r="L173" s="134"/>
      <c r="M173" s="138"/>
      <c r="N173" s="138"/>
      <c r="O173" s="117">
        <f t="shared" si="10"/>
        <v>0</v>
      </c>
      <c r="P173" s="41"/>
      <c r="Q173" s="41"/>
      <c r="R173" s="120">
        <f t="shared" si="11"/>
        <v>0</v>
      </c>
      <c r="S173" s="139"/>
      <c r="T173" s="280"/>
      <c r="U173" s="41"/>
      <c r="V173" s="41"/>
      <c r="W173" s="138"/>
      <c r="X173" s="138"/>
      <c r="Y173" s="117">
        <f t="shared" si="12"/>
        <v>0</v>
      </c>
      <c r="Z173" s="118" t="str">
        <f t="shared" si="13"/>
        <v xml:space="preserve"> </v>
      </c>
      <c r="AA173" s="141"/>
      <c r="AB173" s="139"/>
      <c r="AC173" s="139"/>
      <c r="AD173" s="139"/>
      <c r="AE173" s="119">
        <f t="shared" si="14"/>
        <v>0</v>
      </c>
      <c r="AF173" s="139"/>
      <c r="AG173" s="139"/>
      <c r="AH173" s="143"/>
      <c r="AI173" s="143"/>
      <c r="AJ173" s="143"/>
      <c r="AK173" s="143"/>
      <c r="AL173" s="143"/>
    </row>
    <row r="174" spans="1:38" ht="12.75" x14ac:dyDescent="0.2">
      <c r="A174" s="116">
        <v>169</v>
      </c>
      <c r="B174" s="134"/>
      <c r="C174" s="135"/>
      <c r="D174" s="135"/>
      <c r="E174" s="135"/>
      <c r="F174" s="135"/>
      <c r="G174" s="134"/>
      <c r="H174" s="136"/>
      <c r="I174" s="136"/>
      <c r="J174" s="134"/>
      <c r="K174" s="137"/>
      <c r="L174" s="134"/>
      <c r="M174" s="138"/>
      <c r="N174" s="138"/>
      <c r="O174" s="117">
        <f t="shared" si="10"/>
        <v>0</v>
      </c>
      <c r="P174" s="41"/>
      <c r="Q174" s="41"/>
      <c r="R174" s="120">
        <f t="shared" si="11"/>
        <v>0</v>
      </c>
      <c r="S174" s="139"/>
      <c r="T174" s="280"/>
      <c r="U174" s="41"/>
      <c r="V174" s="41"/>
      <c r="W174" s="138"/>
      <c r="X174" s="138"/>
      <c r="Y174" s="117">
        <f t="shared" si="12"/>
        <v>0</v>
      </c>
      <c r="Z174" s="118" t="str">
        <f t="shared" si="13"/>
        <v xml:space="preserve"> </v>
      </c>
      <c r="AA174" s="141"/>
      <c r="AB174" s="139"/>
      <c r="AC174" s="139"/>
      <c r="AD174" s="139"/>
      <c r="AE174" s="119">
        <f t="shared" si="14"/>
        <v>0</v>
      </c>
      <c r="AF174" s="139"/>
      <c r="AG174" s="139"/>
      <c r="AH174" s="143"/>
      <c r="AI174" s="143"/>
      <c r="AJ174" s="143"/>
      <c r="AK174" s="143"/>
      <c r="AL174" s="143"/>
    </row>
    <row r="175" spans="1:38" ht="12.75" x14ac:dyDescent="0.2">
      <c r="A175" s="116">
        <v>170</v>
      </c>
      <c r="B175" s="134"/>
      <c r="C175" s="135"/>
      <c r="D175" s="135"/>
      <c r="E175" s="135"/>
      <c r="F175" s="135"/>
      <c r="G175" s="134"/>
      <c r="H175" s="136"/>
      <c r="I175" s="136"/>
      <c r="J175" s="134"/>
      <c r="K175" s="137"/>
      <c r="L175" s="134"/>
      <c r="M175" s="138"/>
      <c r="N175" s="138"/>
      <c r="O175" s="117">
        <f t="shared" si="10"/>
        <v>0</v>
      </c>
      <c r="P175" s="41"/>
      <c r="Q175" s="41"/>
      <c r="R175" s="120">
        <f t="shared" si="11"/>
        <v>0</v>
      </c>
      <c r="S175" s="139"/>
      <c r="T175" s="280"/>
      <c r="U175" s="41"/>
      <c r="V175" s="41"/>
      <c r="W175" s="138"/>
      <c r="X175" s="138"/>
      <c r="Y175" s="117">
        <f t="shared" si="12"/>
        <v>0</v>
      </c>
      <c r="Z175" s="118" t="str">
        <f t="shared" si="13"/>
        <v xml:space="preserve"> </v>
      </c>
      <c r="AA175" s="141"/>
      <c r="AB175" s="139"/>
      <c r="AC175" s="139"/>
      <c r="AD175" s="139"/>
      <c r="AE175" s="119">
        <f t="shared" si="14"/>
        <v>0</v>
      </c>
      <c r="AF175" s="139"/>
      <c r="AG175" s="139"/>
      <c r="AH175" s="143"/>
      <c r="AI175" s="143"/>
      <c r="AJ175" s="143"/>
      <c r="AK175" s="143"/>
      <c r="AL175" s="143"/>
    </row>
    <row r="176" spans="1:38" ht="12.75" x14ac:dyDescent="0.2">
      <c r="A176" s="116">
        <v>171</v>
      </c>
      <c r="B176" s="134"/>
      <c r="C176" s="135"/>
      <c r="D176" s="135"/>
      <c r="E176" s="135"/>
      <c r="F176" s="135"/>
      <c r="G176" s="134"/>
      <c r="H176" s="136"/>
      <c r="I176" s="136"/>
      <c r="J176" s="134"/>
      <c r="K176" s="137"/>
      <c r="L176" s="134"/>
      <c r="M176" s="138"/>
      <c r="N176" s="138"/>
      <c r="O176" s="117">
        <f t="shared" si="10"/>
        <v>0</v>
      </c>
      <c r="P176" s="41"/>
      <c r="Q176" s="41"/>
      <c r="R176" s="120">
        <f t="shared" si="11"/>
        <v>0</v>
      </c>
      <c r="S176" s="139"/>
      <c r="T176" s="280"/>
      <c r="U176" s="41"/>
      <c r="V176" s="41"/>
      <c r="W176" s="138"/>
      <c r="X176" s="138"/>
      <c r="Y176" s="117">
        <f t="shared" si="12"/>
        <v>0</v>
      </c>
      <c r="Z176" s="118" t="str">
        <f t="shared" si="13"/>
        <v xml:space="preserve"> </v>
      </c>
      <c r="AA176" s="141"/>
      <c r="AB176" s="139"/>
      <c r="AC176" s="139"/>
      <c r="AD176" s="139"/>
      <c r="AE176" s="119">
        <f t="shared" si="14"/>
        <v>0</v>
      </c>
      <c r="AF176" s="139"/>
      <c r="AG176" s="139"/>
      <c r="AH176" s="143"/>
      <c r="AI176" s="143"/>
      <c r="AJ176" s="143"/>
      <c r="AK176" s="143"/>
      <c r="AL176" s="143"/>
    </row>
    <row r="177" spans="1:38" ht="12.75" x14ac:dyDescent="0.2">
      <c r="A177" s="116">
        <v>172</v>
      </c>
      <c r="B177" s="134"/>
      <c r="C177" s="135"/>
      <c r="D177" s="135"/>
      <c r="E177" s="135"/>
      <c r="F177" s="135"/>
      <c r="G177" s="134"/>
      <c r="H177" s="136"/>
      <c r="I177" s="136"/>
      <c r="J177" s="134"/>
      <c r="K177" s="137"/>
      <c r="L177" s="134"/>
      <c r="M177" s="138"/>
      <c r="N177" s="138"/>
      <c r="O177" s="117">
        <f t="shared" si="10"/>
        <v>0</v>
      </c>
      <c r="P177" s="41"/>
      <c r="Q177" s="41"/>
      <c r="R177" s="120">
        <f t="shared" si="11"/>
        <v>0</v>
      </c>
      <c r="S177" s="139"/>
      <c r="T177" s="280"/>
      <c r="U177" s="41"/>
      <c r="V177" s="41"/>
      <c r="W177" s="138"/>
      <c r="X177" s="138"/>
      <c r="Y177" s="117">
        <f t="shared" si="12"/>
        <v>0</v>
      </c>
      <c r="Z177" s="118" t="str">
        <f t="shared" si="13"/>
        <v xml:space="preserve"> </v>
      </c>
      <c r="AA177" s="141"/>
      <c r="AB177" s="139"/>
      <c r="AC177" s="139"/>
      <c r="AD177" s="139"/>
      <c r="AE177" s="119">
        <f t="shared" si="14"/>
        <v>0</v>
      </c>
      <c r="AF177" s="139"/>
      <c r="AG177" s="139"/>
      <c r="AH177" s="143"/>
      <c r="AI177" s="143"/>
      <c r="AJ177" s="143"/>
      <c r="AK177" s="143"/>
      <c r="AL177" s="143"/>
    </row>
    <row r="178" spans="1:38" ht="12.75" x14ac:dyDescent="0.2">
      <c r="A178" s="116">
        <v>173</v>
      </c>
      <c r="B178" s="134"/>
      <c r="C178" s="135"/>
      <c r="D178" s="135"/>
      <c r="E178" s="135"/>
      <c r="F178" s="135"/>
      <c r="G178" s="134"/>
      <c r="H178" s="136"/>
      <c r="I178" s="136"/>
      <c r="J178" s="134"/>
      <c r="K178" s="137"/>
      <c r="L178" s="134"/>
      <c r="M178" s="138"/>
      <c r="N178" s="138"/>
      <c r="O178" s="117">
        <f t="shared" si="10"/>
        <v>0</v>
      </c>
      <c r="P178" s="41"/>
      <c r="Q178" s="41"/>
      <c r="R178" s="120">
        <f t="shared" si="11"/>
        <v>0</v>
      </c>
      <c r="S178" s="139"/>
      <c r="T178" s="280"/>
      <c r="U178" s="41"/>
      <c r="V178" s="41"/>
      <c r="W178" s="138"/>
      <c r="X178" s="138"/>
      <c r="Y178" s="117">
        <f t="shared" si="12"/>
        <v>0</v>
      </c>
      <c r="Z178" s="118" t="str">
        <f t="shared" si="13"/>
        <v xml:space="preserve"> </v>
      </c>
      <c r="AA178" s="141"/>
      <c r="AB178" s="139"/>
      <c r="AC178" s="139"/>
      <c r="AD178" s="139"/>
      <c r="AE178" s="119">
        <f t="shared" si="14"/>
        <v>0</v>
      </c>
      <c r="AF178" s="139"/>
      <c r="AG178" s="139"/>
      <c r="AH178" s="143"/>
      <c r="AI178" s="143"/>
      <c r="AJ178" s="143"/>
      <c r="AK178" s="143"/>
      <c r="AL178" s="143"/>
    </row>
    <row r="179" spans="1:38" ht="12.75" x14ac:dyDescent="0.2">
      <c r="A179" s="116">
        <v>174</v>
      </c>
      <c r="B179" s="134"/>
      <c r="C179" s="135"/>
      <c r="D179" s="135"/>
      <c r="E179" s="135"/>
      <c r="F179" s="135"/>
      <c r="G179" s="134"/>
      <c r="H179" s="136"/>
      <c r="I179" s="136"/>
      <c r="J179" s="134"/>
      <c r="K179" s="137"/>
      <c r="L179" s="134"/>
      <c r="M179" s="138"/>
      <c r="N179" s="138"/>
      <c r="O179" s="117">
        <f t="shared" si="10"/>
        <v>0</v>
      </c>
      <c r="P179" s="41"/>
      <c r="Q179" s="41"/>
      <c r="R179" s="120">
        <f t="shared" si="11"/>
        <v>0</v>
      </c>
      <c r="S179" s="139"/>
      <c r="T179" s="280"/>
      <c r="U179" s="41"/>
      <c r="V179" s="41"/>
      <c r="W179" s="138"/>
      <c r="X179" s="138"/>
      <c r="Y179" s="117">
        <f t="shared" si="12"/>
        <v>0</v>
      </c>
      <c r="Z179" s="118" t="str">
        <f t="shared" si="13"/>
        <v xml:space="preserve"> </v>
      </c>
      <c r="AA179" s="141"/>
      <c r="AB179" s="139"/>
      <c r="AC179" s="139"/>
      <c r="AD179" s="139"/>
      <c r="AE179" s="119">
        <f t="shared" si="14"/>
        <v>0</v>
      </c>
      <c r="AF179" s="139"/>
      <c r="AG179" s="139"/>
      <c r="AH179" s="143"/>
      <c r="AI179" s="143"/>
      <c r="AJ179" s="143"/>
      <c r="AK179" s="143"/>
      <c r="AL179" s="143"/>
    </row>
    <row r="180" spans="1:38" ht="12.75" x14ac:dyDescent="0.2">
      <c r="A180" s="116">
        <v>175</v>
      </c>
      <c r="B180" s="134"/>
      <c r="C180" s="135"/>
      <c r="D180" s="135"/>
      <c r="E180" s="135"/>
      <c r="F180" s="135"/>
      <c r="G180" s="134"/>
      <c r="H180" s="136"/>
      <c r="I180" s="136"/>
      <c r="J180" s="134"/>
      <c r="K180" s="137"/>
      <c r="L180" s="134"/>
      <c r="M180" s="138"/>
      <c r="N180" s="138"/>
      <c r="O180" s="117">
        <f t="shared" si="10"/>
        <v>0</v>
      </c>
      <c r="P180" s="41"/>
      <c r="Q180" s="41"/>
      <c r="R180" s="120">
        <f t="shared" si="11"/>
        <v>0</v>
      </c>
      <c r="S180" s="139"/>
      <c r="T180" s="280"/>
      <c r="U180" s="41"/>
      <c r="V180" s="41"/>
      <c r="W180" s="138"/>
      <c r="X180" s="138"/>
      <c r="Y180" s="117">
        <f t="shared" si="12"/>
        <v>0</v>
      </c>
      <c r="Z180" s="118" t="str">
        <f t="shared" si="13"/>
        <v xml:space="preserve"> </v>
      </c>
      <c r="AA180" s="141"/>
      <c r="AB180" s="139"/>
      <c r="AC180" s="139"/>
      <c r="AD180" s="139"/>
      <c r="AE180" s="119">
        <f t="shared" si="14"/>
        <v>0</v>
      </c>
      <c r="AF180" s="139"/>
      <c r="AG180" s="139"/>
      <c r="AH180" s="143"/>
      <c r="AI180" s="143"/>
      <c r="AJ180" s="143"/>
      <c r="AK180" s="143"/>
      <c r="AL180" s="143"/>
    </row>
    <row r="181" spans="1:38" ht="12.75" x14ac:dyDescent="0.2">
      <c r="A181" s="116">
        <v>176</v>
      </c>
      <c r="B181" s="134"/>
      <c r="C181" s="135"/>
      <c r="D181" s="135"/>
      <c r="E181" s="135"/>
      <c r="F181" s="135"/>
      <c r="G181" s="134"/>
      <c r="H181" s="136"/>
      <c r="I181" s="136"/>
      <c r="J181" s="134"/>
      <c r="K181" s="137"/>
      <c r="L181" s="134"/>
      <c r="M181" s="138"/>
      <c r="N181" s="138"/>
      <c r="O181" s="117">
        <f t="shared" si="10"/>
        <v>0</v>
      </c>
      <c r="P181" s="41"/>
      <c r="Q181" s="41"/>
      <c r="R181" s="120">
        <f t="shared" si="11"/>
        <v>0</v>
      </c>
      <c r="S181" s="139"/>
      <c r="T181" s="280"/>
      <c r="U181" s="41"/>
      <c r="V181" s="41"/>
      <c r="W181" s="138"/>
      <c r="X181" s="138"/>
      <c r="Y181" s="117">
        <f t="shared" si="12"/>
        <v>0</v>
      </c>
      <c r="Z181" s="118" t="str">
        <f t="shared" si="13"/>
        <v xml:space="preserve"> </v>
      </c>
      <c r="AA181" s="141"/>
      <c r="AB181" s="139"/>
      <c r="AC181" s="139"/>
      <c r="AD181" s="139"/>
      <c r="AE181" s="119">
        <f t="shared" si="14"/>
        <v>0</v>
      </c>
      <c r="AF181" s="139"/>
      <c r="AG181" s="139"/>
      <c r="AH181" s="143"/>
      <c r="AI181" s="143"/>
      <c r="AJ181" s="143"/>
      <c r="AK181" s="143"/>
      <c r="AL181" s="143"/>
    </row>
    <row r="182" spans="1:38" ht="12.75" x14ac:dyDescent="0.2">
      <c r="A182" s="116">
        <v>177</v>
      </c>
      <c r="B182" s="134"/>
      <c r="C182" s="135"/>
      <c r="D182" s="135"/>
      <c r="E182" s="135"/>
      <c r="F182" s="135"/>
      <c r="G182" s="134"/>
      <c r="H182" s="136"/>
      <c r="I182" s="136"/>
      <c r="J182" s="134"/>
      <c r="K182" s="137"/>
      <c r="L182" s="134"/>
      <c r="M182" s="138"/>
      <c r="N182" s="138"/>
      <c r="O182" s="117">
        <f t="shared" si="10"/>
        <v>0</v>
      </c>
      <c r="P182" s="41"/>
      <c r="Q182" s="41"/>
      <c r="R182" s="120">
        <f t="shared" si="11"/>
        <v>0</v>
      </c>
      <c r="S182" s="139"/>
      <c r="T182" s="280"/>
      <c r="U182" s="41"/>
      <c r="V182" s="41"/>
      <c r="W182" s="138"/>
      <c r="X182" s="138"/>
      <c r="Y182" s="117">
        <f t="shared" si="12"/>
        <v>0</v>
      </c>
      <c r="Z182" s="118" t="str">
        <f t="shared" si="13"/>
        <v xml:space="preserve"> </v>
      </c>
      <c r="AA182" s="141"/>
      <c r="AB182" s="139"/>
      <c r="AC182" s="139"/>
      <c r="AD182" s="139"/>
      <c r="AE182" s="119">
        <f t="shared" si="14"/>
        <v>0</v>
      </c>
      <c r="AF182" s="139"/>
      <c r="AG182" s="139"/>
      <c r="AH182" s="143"/>
      <c r="AI182" s="143"/>
      <c r="AJ182" s="143"/>
      <c r="AK182" s="143"/>
      <c r="AL182" s="143"/>
    </row>
    <row r="183" spans="1:38" ht="12.75" x14ac:dyDescent="0.2">
      <c r="A183" s="116">
        <v>178</v>
      </c>
      <c r="B183" s="134"/>
      <c r="C183" s="135"/>
      <c r="D183" s="135"/>
      <c r="E183" s="135"/>
      <c r="F183" s="135"/>
      <c r="G183" s="134"/>
      <c r="H183" s="136"/>
      <c r="I183" s="136"/>
      <c r="J183" s="134"/>
      <c r="K183" s="137"/>
      <c r="L183" s="134"/>
      <c r="M183" s="138"/>
      <c r="N183" s="138"/>
      <c r="O183" s="117">
        <f t="shared" si="10"/>
        <v>0</v>
      </c>
      <c r="P183" s="41"/>
      <c r="Q183" s="41"/>
      <c r="R183" s="120">
        <f t="shared" si="11"/>
        <v>0</v>
      </c>
      <c r="S183" s="139"/>
      <c r="T183" s="280"/>
      <c r="U183" s="41"/>
      <c r="V183" s="41"/>
      <c r="W183" s="138"/>
      <c r="X183" s="138"/>
      <c r="Y183" s="117">
        <f t="shared" si="12"/>
        <v>0</v>
      </c>
      <c r="Z183" s="118" t="str">
        <f t="shared" si="13"/>
        <v xml:space="preserve"> </v>
      </c>
      <c r="AA183" s="141"/>
      <c r="AB183" s="139"/>
      <c r="AC183" s="139"/>
      <c r="AD183" s="139"/>
      <c r="AE183" s="119">
        <f t="shared" si="14"/>
        <v>0</v>
      </c>
      <c r="AF183" s="139"/>
      <c r="AG183" s="139"/>
      <c r="AH183" s="143"/>
      <c r="AI183" s="143"/>
      <c r="AJ183" s="143"/>
      <c r="AK183" s="143"/>
      <c r="AL183" s="143"/>
    </row>
    <row r="184" spans="1:38" ht="12.75" x14ac:dyDescent="0.2">
      <c r="A184" s="116">
        <v>179</v>
      </c>
      <c r="B184" s="134"/>
      <c r="C184" s="135"/>
      <c r="D184" s="135"/>
      <c r="E184" s="135"/>
      <c r="F184" s="135"/>
      <c r="G184" s="134"/>
      <c r="H184" s="136"/>
      <c r="I184" s="136"/>
      <c r="J184" s="134"/>
      <c r="K184" s="137"/>
      <c r="L184" s="134"/>
      <c r="M184" s="138"/>
      <c r="N184" s="138"/>
      <c r="O184" s="117">
        <f t="shared" si="10"/>
        <v>0</v>
      </c>
      <c r="P184" s="41"/>
      <c r="Q184" s="41"/>
      <c r="R184" s="120">
        <f t="shared" si="11"/>
        <v>0</v>
      </c>
      <c r="S184" s="139"/>
      <c r="T184" s="280"/>
      <c r="U184" s="41"/>
      <c r="V184" s="41"/>
      <c r="W184" s="138"/>
      <c r="X184" s="138"/>
      <c r="Y184" s="117">
        <f t="shared" si="12"/>
        <v>0</v>
      </c>
      <c r="Z184" s="118" t="str">
        <f t="shared" si="13"/>
        <v xml:space="preserve"> </v>
      </c>
      <c r="AA184" s="141"/>
      <c r="AB184" s="139"/>
      <c r="AC184" s="139"/>
      <c r="AD184" s="139"/>
      <c r="AE184" s="119">
        <f t="shared" si="14"/>
        <v>0</v>
      </c>
      <c r="AF184" s="139"/>
      <c r="AG184" s="139"/>
      <c r="AH184" s="143"/>
      <c r="AI184" s="143"/>
      <c r="AJ184" s="143"/>
      <c r="AK184" s="143"/>
      <c r="AL184" s="143"/>
    </row>
    <row r="185" spans="1:38" ht="12.75" x14ac:dyDescent="0.2">
      <c r="A185" s="116">
        <v>180</v>
      </c>
      <c r="B185" s="134"/>
      <c r="C185" s="135"/>
      <c r="D185" s="135"/>
      <c r="E185" s="135"/>
      <c r="F185" s="135"/>
      <c r="G185" s="134"/>
      <c r="H185" s="136"/>
      <c r="I185" s="136"/>
      <c r="J185" s="134"/>
      <c r="K185" s="137"/>
      <c r="L185" s="134"/>
      <c r="M185" s="138"/>
      <c r="N185" s="138"/>
      <c r="O185" s="117">
        <f t="shared" si="10"/>
        <v>0</v>
      </c>
      <c r="P185" s="41"/>
      <c r="Q185" s="41"/>
      <c r="R185" s="120">
        <f t="shared" si="11"/>
        <v>0</v>
      </c>
      <c r="S185" s="139"/>
      <c r="T185" s="280"/>
      <c r="U185" s="41"/>
      <c r="V185" s="41"/>
      <c r="W185" s="138"/>
      <c r="X185" s="138"/>
      <c r="Y185" s="117">
        <f t="shared" si="12"/>
        <v>0</v>
      </c>
      <c r="Z185" s="118" t="str">
        <f t="shared" si="13"/>
        <v xml:space="preserve"> </v>
      </c>
      <c r="AA185" s="141"/>
      <c r="AB185" s="139"/>
      <c r="AC185" s="139"/>
      <c r="AD185" s="139"/>
      <c r="AE185" s="119">
        <f t="shared" si="14"/>
        <v>0</v>
      </c>
      <c r="AF185" s="139"/>
      <c r="AG185" s="139"/>
      <c r="AH185" s="143"/>
      <c r="AI185" s="143"/>
      <c r="AJ185" s="143"/>
      <c r="AK185" s="143"/>
      <c r="AL185" s="143"/>
    </row>
    <row r="186" spans="1:38" ht="12.75" x14ac:dyDescent="0.2">
      <c r="A186" s="116">
        <v>181</v>
      </c>
      <c r="B186" s="134"/>
      <c r="C186" s="135"/>
      <c r="D186" s="135"/>
      <c r="E186" s="135"/>
      <c r="F186" s="135"/>
      <c r="G186" s="134"/>
      <c r="H186" s="136"/>
      <c r="I186" s="136"/>
      <c r="J186" s="134"/>
      <c r="K186" s="137"/>
      <c r="L186" s="134"/>
      <c r="M186" s="138"/>
      <c r="N186" s="138"/>
      <c r="O186" s="117">
        <f t="shared" si="10"/>
        <v>0</v>
      </c>
      <c r="P186" s="41"/>
      <c r="Q186" s="41"/>
      <c r="R186" s="120">
        <f t="shared" si="11"/>
        <v>0</v>
      </c>
      <c r="S186" s="139"/>
      <c r="T186" s="280"/>
      <c r="U186" s="41"/>
      <c r="V186" s="41"/>
      <c r="W186" s="138"/>
      <c r="X186" s="138"/>
      <c r="Y186" s="117">
        <f t="shared" si="12"/>
        <v>0</v>
      </c>
      <c r="Z186" s="118" t="str">
        <f t="shared" si="13"/>
        <v xml:space="preserve"> </v>
      </c>
      <c r="AA186" s="141"/>
      <c r="AB186" s="139"/>
      <c r="AC186" s="139"/>
      <c r="AD186" s="139"/>
      <c r="AE186" s="119">
        <f t="shared" si="14"/>
        <v>0</v>
      </c>
      <c r="AF186" s="139"/>
      <c r="AG186" s="139"/>
      <c r="AH186" s="143"/>
      <c r="AI186" s="143"/>
      <c r="AJ186" s="143"/>
      <c r="AK186" s="143"/>
      <c r="AL186" s="143"/>
    </row>
    <row r="187" spans="1:38" ht="12.75" x14ac:dyDescent="0.2">
      <c r="A187" s="116">
        <v>182</v>
      </c>
      <c r="B187" s="134"/>
      <c r="C187" s="135"/>
      <c r="D187" s="135"/>
      <c r="E187" s="135"/>
      <c r="F187" s="135"/>
      <c r="G187" s="134"/>
      <c r="H187" s="136"/>
      <c r="I187" s="136"/>
      <c r="J187" s="134"/>
      <c r="K187" s="137"/>
      <c r="L187" s="134"/>
      <c r="M187" s="138"/>
      <c r="N187" s="138"/>
      <c r="O187" s="117">
        <f t="shared" si="10"/>
        <v>0</v>
      </c>
      <c r="P187" s="41"/>
      <c r="Q187" s="41"/>
      <c r="R187" s="120">
        <f t="shared" si="11"/>
        <v>0</v>
      </c>
      <c r="S187" s="139"/>
      <c r="T187" s="280"/>
      <c r="U187" s="41"/>
      <c r="V187" s="41"/>
      <c r="W187" s="138"/>
      <c r="X187" s="138"/>
      <c r="Y187" s="117">
        <f t="shared" si="12"/>
        <v>0</v>
      </c>
      <c r="Z187" s="118" t="str">
        <f t="shared" si="13"/>
        <v xml:space="preserve"> </v>
      </c>
      <c r="AA187" s="141"/>
      <c r="AB187" s="139"/>
      <c r="AC187" s="139"/>
      <c r="AD187" s="139"/>
      <c r="AE187" s="119">
        <f t="shared" si="14"/>
        <v>0</v>
      </c>
      <c r="AF187" s="139"/>
      <c r="AG187" s="139"/>
      <c r="AH187" s="143"/>
      <c r="AI187" s="143"/>
      <c r="AJ187" s="143"/>
      <c r="AK187" s="143"/>
      <c r="AL187" s="143"/>
    </row>
    <row r="188" spans="1:38" ht="12.75" x14ac:dyDescent="0.2">
      <c r="A188" s="116">
        <v>183</v>
      </c>
      <c r="B188" s="134"/>
      <c r="C188" s="135"/>
      <c r="D188" s="135"/>
      <c r="E188" s="135"/>
      <c r="F188" s="135"/>
      <c r="G188" s="134"/>
      <c r="H188" s="136"/>
      <c r="I188" s="136"/>
      <c r="J188" s="134"/>
      <c r="K188" s="137"/>
      <c r="L188" s="134"/>
      <c r="M188" s="138"/>
      <c r="N188" s="138"/>
      <c r="O188" s="117">
        <f t="shared" si="10"/>
        <v>0</v>
      </c>
      <c r="P188" s="41"/>
      <c r="Q188" s="41"/>
      <c r="R188" s="120">
        <f t="shared" si="11"/>
        <v>0</v>
      </c>
      <c r="S188" s="139"/>
      <c r="T188" s="280"/>
      <c r="U188" s="41"/>
      <c r="V188" s="41"/>
      <c r="W188" s="138"/>
      <c r="X188" s="138"/>
      <c r="Y188" s="117">
        <f t="shared" si="12"/>
        <v>0</v>
      </c>
      <c r="Z188" s="118" t="str">
        <f t="shared" si="13"/>
        <v xml:space="preserve"> </v>
      </c>
      <c r="AA188" s="141"/>
      <c r="AB188" s="139"/>
      <c r="AC188" s="139"/>
      <c r="AD188" s="139"/>
      <c r="AE188" s="119">
        <f t="shared" si="14"/>
        <v>0</v>
      </c>
      <c r="AF188" s="139"/>
      <c r="AG188" s="139"/>
      <c r="AH188" s="143"/>
      <c r="AI188" s="143"/>
      <c r="AJ188" s="143"/>
      <c r="AK188" s="143"/>
      <c r="AL188" s="143"/>
    </row>
    <row r="189" spans="1:38" ht="12.75" x14ac:dyDescent="0.2">
      <c r="A189" s="116">
        <v>184</v>
      </c>
      <c r="B189" s="134"/>
      <c r="C189" s="135"/>
      <c r="D189" s="135"/>
      <c r="E189" s="135"/>
      <c r="F189" s="135"/>
      <c r="G189" s="134"/>
      <c r="H189" s="136"/>
      <c r="I189" s="136"/>
      <c r="J189" s="134"/>
      <c r="K189" s="137"/>
      <c r="L189" s="134"/>
      <c r="M189" s="138"/>
      <c r="N189" s="138"/>
      <c r="O189" s="117">
        <f t="shared" si="10"/>
        <v>0</v>
      </c>
      <c r="P189" s="41"/>
      <c r="Q189" s="41"/>
      <c r="R189" s="120">
        <f t="shared" si="11"/>
        <v>0</v>
      </c>
      <c r="S189" s="139"/>
      <c r="T189" s="280"/>
      <c r="U189" s="41"/>
      <c r="V189" s="41"/>
      <c r="W189" s="138"/>
      <c r="X189" s="138"/>
      <c r="Y189" s="117">
        <f t="shared" si="12"/>
        <v>0</v>
      </c>
      <c r="Z189" s="118" t="str">
        <f t="shared" si="13"/>
        <v xml:space="preserve"> </v>
      </c>
      <c r="AA189" s="141"/>
      <c r="AB189" s="139"/>
      <c r="AC189" s="139"/>
      <c r="AD189" s="139"/>
      <c r="AE189" s="119">
        <f t="shared" si="14"/>
        <v>0</v>
      </c>
      <c r="AF189" s="139"/>
      <c r="AG189" s="139"/>
      <c r="AH189" s="143"/>
      <c r="AI189" s="143"/>
      <c r="AJ189" s="143"/>
      <c r="AK189" s="143"/>
      <c r="AL189" s="143"/>
    </row>
    <row r="190" spans="1:38" ht="12.75" x14ac:dyDescent="0.2">
      <c r="A190" s="116">
        <v>185</v>
      </c>
      <c r="B190" s="134"/>
      <c r="C190" s="135"/>
      <c r="D190" s="135"/>
      <c r="E190" s="135"/>
      <c r="F190" s="135"/>
      <c r="G190" s="134"/>
      <c r="H190" s="136"/>
      <c r="I190" s="136"/>
      <c r="J190" s="134"/>
      <c r="K190" s="137"/>
      <c r="L190" s="134"/>
      <c r="M190" s="138"/>
      <c r="N190" s="138"/>
      <c r="O190" s="117">
        <f t="shared" si="10"/>
        <v>0</v>
      </c>
      <c r="P190" s="41"/>
      <c r="Q190" s="41"/>
      <c r="R190" s="120">
        <f t="shared" si="11"/>
        <v>0</v>
      </c>
      <c r="S190" s="139"/>
      <c r="T190" s="280"/>
      <c r="U190" s="41"/>
      <c r="V190" s="41"/>
      <c r="W190" s="138"/>
      <c r="X190" s="138"/>
      <c r="Y190" s="117">
        <f t="shared" si="12"/>
        <v>0</v>
      </c>
      <c r="Z190" s="118" t="str">
        <f t="shared" si="13"/>
        <v xml:space="preserve"> </v>
      </c>
      <c r="AA190" s="141"/>
      <c r="AB190" s="139"/>
      <c r="AC190" s="139"/>
      <c r="AD190" s="139"/>
      <c r="AE190" s="119">
        <f t="shared" si="14"/>
        <v>0</v>
      </c>
      <c r="AF190" s="139"/>
      <c r="AG190" s="139"/>
      <c r="AH190" s="143"/>
      <c r="AI190" s="143"/>
      <c r="AJ190" s="143"/>
      <c r="AK190" s="143"/>
      <c r="AL190" s="143"/>
    </row>
    <row r="191" spans="1:38" ht="12.75" x14ac:dyDescent="0.2">
      <c r="A191" s="116">
        <v>186</v>
      </c>
      <c r="B191" s="134"/>
      <c r="C191" s="135"/>
      <c r="D191" s="135"/>
      <c r="E191" s="135"/>
      <c r="F191" s="135"/>
      <c r="G191" s="134"/>
      <c r="H191" s="136"/>
      <c r="I191" s="136"/>
      <c r="J191" s="134"/>
      <c r="K191" s="137"/>
      <c r="L191" s="134"/>
      <c r="M191" s="138"/>
      <c r="N191" s="138"/>
      <c r="O191" s="117">
        <f t="shared" si="10"/>
        <v>0</v>
      </c>
      <c r="P191" s="41"/>
      <c r="Q191" s="41"/>
      <c r="R191" s="120">
        <f t="shared" si="11"/>
        <v>0</v>
      </c>
      <c r="S191" s="139"/>
      <c r="T191" s="280"/>
      <c r="U191" s="41"/>
      <c r="V191" s="41"/>
      <c r="W191" s="138"/>
      <c r="X191" s="138"/>
      <c r="Y191" s="117">
        <f t="shared" si="12"/>
        <v>0</v>
      </c>
      <c r="Z191" s="118" t="str">
        <f t="shared" si="13"/>
        <v xml:space="preserve"> </v>
      </c>
      <c r="AA191" s="141"/>
      <c r="AB191" s="139"/>
      <c r="AC191" s="139"/>
      <c r="AD191" s="139"/>
      <c r="AE191" s="119">
        <f t="shared" si="14"/>
        <v>0</v>
      </c>
      <c r="AF191" s="139"/>
      <c r="AG191" s="139"/>
      <c r="AH191" s="143"/>
      <c r="AI191" s="143"/>
      <c r="AJ191" s="143"/>
      <c r="AK191" s="143"/>
      <c r="AL191" s="143"/>
    </row>
    <row r="192" spans="1:38" ht="12.75" x14ac:dyDescent="0.2">
      <c r="A192" s="116">
        <v>187</v>
      </c>
      <c r="B192" s="134"/>
      <c r="C192" s="135"/>
      <c r="D192" s="135"/>
      <c r="E192" s="135"/>
      <c r="F192" s="135"/>
      <c r="G192" s="134"/>
      <c r="H192" s="136"/>
      <c r="I192" s="136"/>
      <c r="J192" s="134"/>
      <c r="K192" s="137"/>
      <c r="L192" s="134"/>
      <c r="M192" s="138"/>
      <c r="N192" s="138"/>
      <c r="O192" s="117">
        <f t="shared" si="10"/>
        <v>0</v>
      </c>
      <c r="P192" s="41"/>
      <c r="Q192" s="41"/>
      <c r="R192" s="120">
        <f t="shared" si="11"/>
        <v>0</v>
      </c>
      <c r="S192" s="139"/>
      <c r="T192" s="280"/>
      <c r="U192" s="41"/>
      <c r="V192" s="41"/>
      <c r="W192" s="138"/>
      <c r="X192" s="138"/>
      <c r="Y192" s="117">
        <f t="shared" si="12"/>
        <v>0</v>
      </c>
      <c r="Z192" s="118" t="str">
        <f t="shared" si="13"/>
        <v xml:space="preserve"> </v>
      </c>
      <c r="AA192" s="141"/>
      <c r="AB192" s="139"/>
      <c r="AC192" s="139"/>
      <c r="AD192" s="139"/>
      <c r="AE192" s="119">
        <f t="shared" si="14"/>
        <v>0</v>
      </c>
      <c r="AF192" s="139"/>
      <c r="AG192" s="139"/>
      <c r="AH192" s="143"/>
      <c r="AI192" s="143"/>
      <c r="AJ192" s="143"/>
      <c r="AK192" s="143"/>
      <c r="AL192" s="143"/>
    </row>
    <row r="193" spans="1:38" ht="12.75" x14ac:dyDescent="0.2">
      <c r="A193" s="116">
        <v>188</v>
      </c>
      <c r="B193" s="134"/>
      <c r="C193" s="135"/>
      <c r="D193" s="135"/>
      <c r="E193" s="135"/>
      <c r="F193" s="135"/>
      <c r="G193" s="134"/>
      <c r="H193" s="136"/>
      <c r="I193" s="136"/>
      <c r="J193" s="134"/>
      <c r="K193" s="137"/>
      <c r="L193" s="134"/>
      <c r="M193" s="138"/>
      <c r="N193" s="138"/>
      <c r="O193" s="117">
        <f t="shared" si="10"/>
        <v>0</v>
      </c>
      <c r="P193" s="41"/>
      <c r="Q193" s="41"/>
      <c r="R193" s="120">
        <f t="shared" si="11"/>
        <v>0</v>
      </c>
      <c r="S193" s="139"/>
      <c r="T193" s="280"/>
      <c r="U193" s="41"/>
      <c r="V193" s="41"/>
      <c r="W193" s="138"/>
      <c r="X193" s="138"/>
      <c r="Y193" s="117">
        <f t="shared" si="12"/>
        <v>0</v>
      </c>
      <c r="Z193" s="118" t="str">
        <f t="shared" si="13"/>
        <v xml:space="preserve"> </v>
      </c>
      <c r="AA193" s="141"/>
      <c r="AB193" s="139"/>
      <c r="AC193" s="139"/>
      <c r="AD193" s="139"/>
      <c r="AE193" s="119">
        <f t="shared" si="14"/>
        <v>0</v>
      </c>
      <c r="AF193" s="139"/>
      <c r="AG193" s="139"/>
      <c r="AH193" s="143"/>
      <c r="AI193" s="143"/>
      <c r="AJ193" s="143"/>
      <c r="AK193" s="143"/>
      <c r="AL193" s="143"/>
    </row>
    <row r="194" spans="1:38" ht="12.75" x14ac:dyDescent="0.2">
      <c r="A194" s="116">
        <v>189</v>
      </c>
      <c r="B194" s="134"/>
      <c r="C194" s="135"/>
      <c r="D194" s="135"/>
      <c r="E194" s="135"/>
      <c r="F194" s="135"/>
      <c r="G194" s="134"/>
      <c r="H194" s="136"/>
      <c r="I194" s="136"/>
      <c r="J194" s="134"/>
      <c r="K194" s="137"/>
      <c r="L194" s="134"/>
      <c r="M194" s="138"/>
      <c r="N194" s="138"/>
      <c r="O194" s="117">
        <f t="shared" si="10"/>
        <v>0</v>
      </c>
      <c r="P194" s="41"/>
      <c r="Q194" s="41"/>
      <c r="R194" s="120">
        <f t="shared" si="11"/>
        <v>0</v>
      </c>
      <c r="S194" s="139"/>
      <c r="T194" s="280"/>
      <c r="U194" s="41"/>
      <c r="V194" s="41"/>
      <c r="W194" s="138"/>
      <c r="X194" s="138"/>
      <c r="Y194" s="117">
        <f t="shared" si="12"/>
        <v>0</v>
      </c>
      <c r="Z194" s="118" t="str">
        <f t="shared" si="13"/>
        <v xml:space="preserve"> </v>
      </c>
      <c r="AA194" s="141"/>
      <c r="AB194" s="139"/>
      <c r="AC194" s="139"/>
      <c r="AD194" s="139"/>
      <c r="AE194" s="119">
        <f t="shared" si="14"/>
        <v>0</v>
      </c>
      <c r="AF194" s="139"/>
      <c r="AG194" s="139"/>
      <c r="AH194" s="143"/>
      <c r="AI194" s="143"/>
      <c r="AJ194" s="143"/>
      <c r="AK194" s="143"/>
      <c r="AL194" s="143"/>
    </row>
    <row r="195" spans="1:38" ht="12.75" x14ac:dyDescent="0.2">
      <c r="A195" s="116">
        <v>190</v>
      </c>
      <c r="B195" s="134"/>
      <c r="C195" s="135"/>
      <c r="D195" s="135"/>
      <c r="E195" s="135"/>
      <c r="F195" s="135"/>
      <c r="G195" s="134"/>
      <c r="H195" s="136"/>
      <c r="I195" s="136"/>
      <c r="J195" s="134"/>
      <c r="K195" s="137"/>
      <c r="L195" s="134"/>
      <c r="M195" s="138"/>
      <c r="N195" s="138"/>
      <c r="O195" s="117">
        <f t="shared" si="10"/>
        <v>0</v>
      </c>
      <c r="P195" s="41"/>
      <c r="Q195" s="41"/>
      <c r="R195" s="120">
        <f t="shared" si="11"/>
        <v>0</v>
      </c>
      <c r="S195" s="139"/>
      <c r="T195" s="280"/>
      <c r="U195" s="41"/>
      <c r="V195" s="41"/>
      <c r="W195" s="138"/>
      <c r="X195" s="138"/>
      <c r="Y195" s="117">
        <f t="shared" si="12"/>
        <v>0</v>
      </c>
      <c r="Z195" s="118" t="str">
        <f t="shared" si="13"/>
        <v xml:space="preserve"> </v>
      </c>
      <c r="AA195" s="141"/>
      <c r="AB195" s="139"/>
      <c r="AC195" s="139"/>
      <c r="AD195" s="139"/>
      <c r="AE195" s="119">
        <f t="shared" si="14"/>
        <v>0</v>
      </c>
      <c r="AF195" s="139"/>
      <c r="AG195" s="139"/>
      <c r="AH195" s="143"/>
      <c r="AI195" s="143"/>
      <c r="AJ195" s="143"/>
      <c r="AK195" s="143"/>
      <c r="AL195" s="143"/>
    </row>
    <row r="196" spans="1:38" ht="12.75" x14ac:dyDescent="0.2">
      <c r="A196" s="116">
        <v>191</v>
      </c>
      <c r="B196" s="134"/>
      <c r="C196" s="135"/>
      <c r="D196" s="135"/>
      <c r="E196" s="135"/>
      <c r="F196" s="135"/>
      <c r="G196" s="134"/>
      <c r="H196" s="136"/>
      <c r="I196" s="136"/>
      <c r="J196" s="134"/>
      <c r="K196" s="137"/>
      <c r="L196" s="134"/>
      <c r="M196" s="138"/>
      <c r="N196" s="138"/>
      <c r="O196" s="117">
        <f t="shared" si="10"/>
        <v>0</v>
      </c>
      <c r="P196" s="41"/>
      <c r="Q196" s="41"/>
      <c r="R196" s="120">
        <f t="shared" si="11"/>
        <v>0</v>
      </c>
      <c r="S196" s="139"/>
      <c r="T196" s="280"/>
      <c r="U196" s="41"/>
      <c r="V196" s="41"/>
      <c r="W196" s="138"/>
      <c r="X196" s="138"/>
      <c r="Y196" s="117">
        <f t="shared" si="12"/>
        <v>0</v>
      </c>
      <c r="Z196" s="118" t="str">
        <f t="shared" si="13"/>
        <v xml:space="preserve"> </v>
      </c>
      <c r="AA196" s="141"/>
      <c r="AB196" s="139"/>
      <c r="AC196" s="139"/>
      <c r="AD196" s="139"/>
      <c r="AE196" s="119">
        <f t="shared" si="14"/>
        <v>0</v>
      </c>
      <c r="AF196" s="139"/>
      <c r="AG196" s="139"/>
      <c r="AH196" s="143"/>
      <c r="AI196" s="143"/>
      <c r="AJ196" s="143"/>
      <c r="AK196" s="143"/>
      <c r="AL196" s="143"/>
    </row>
    <row r="197" spans="1:38" ht="12.75" x14ac:dyDescent="0.2">
      <c r="A197" s="116">
        <v>192</v>
      </c>
      <c r="B197" s="134"/>
      <c r="C197" s="135"/>
      <c r="D197" s="135"/>
      <c r="E197" s="135"/>
      <c r="F197" s="135"/>
      <c r="G197" s="134"/>
      <c r="H197" s="136"/>
      <c r="I197" s="136"/>
      <c r="J197" s="134"/>
      <c r="K197" s="137"/>
      <c r="L197" s="134"/>
      <c r="M197" s="138"/>
      <c r="N197" s="138"/>
      <c r="O197" s="117">
        <f t="shared" si="10"/>
        <v>0</v>
      </c>
      <c r="P197" s="41"/>
      <c r="Q197" s="41"/>
      <c r="R197" s="120">
        <f t="shared" si="11"/>
        <v>0</v>
      </c>
      <c r="S197" s="139"/>
      <c r="T197" s="280"/>
      <c r="U197" s="41"/>
      <c r="V197" s="41"/>
      <c r="W197" s="138"/>
      <c r="X197" s="138"/>
      <c r="Y197" s="117">
        <f t="shared" si="12"/>
        <v>0</v>
      </c>
      <c r="Z197" s="118" t="str">
        <f t="shared" si="13"/>
        <v xml:space="preserve"> </v>
      </c>
      <c r="AA197" s="141"/>
      <c r="AB197" s="139"/>
      <c r="AC197" s="139"/>
      <c r="AD197" s="139"/>
      <c r="AE197" s="119">
        <f t="shared" si="14"/>
        <v>0</v>
      </c>
      <c r="AF197" s="139"/>
      <c r="AG197" s="139"/>
      <c r="AH197" s="143"/>
      <c r="AI197" s="143"/>
      <c r="AJ197" s="143"/>
      <c r="AK197" s="143"/>
      <c r="AL197" s="143"/>
    </row>
    <row r="198" spans="1:38" ht="12.75" x14ac:dyDescent="0.2">
      <c r="A198" s="116">
        <v>193</v>
      </c>
      <c r="B198" s="134"/>
      <c r="C198" s="135"/>
      <c r="D198" s="135"/>
      <c r="E198" s="135"/>
      <c r="F198" s="135"/>
      <c r="G198" s="134"/>
      <c r="H198" s="136"/>
      <c r="I198" s="136"/>
      <c r="J198" s="134"/>
      <c r="K198" s="137"/>
      <c r="L198" s="134"/>
      <c r="M198" s="138"/>
      <c r="N198" s="138"/>
      <c r="O198" s="117">
        <f t="shared" ref="O198:O261" si="15">SUM(M198:N198)</f>
        <v>0</v>
      </c>
      <c r="P198" s="41"/>
      <c r="Q198" s="41"/>
      <c r="R198" s="120">
        <f t="shared" si="11"/>
        <v>0</v>
      </c>
      <c r="S198" s="139"/>
      <c r="T198" s="280"/>
      <c r="U198" s="41"/>
      <c r="V198" s="41"/>
      <c r="W198" s="138"/>
      <c r="X198" s="138"/>
      <c r="Y198" s="117">
        <f t="shared" si="12"/>
        <v>0</v>
      </c>
      <c r="Z198" s="118" t="str">
        <f t="shared" si="13"/>
        <v xml:space="preserve"> </v>
      </c>
      <c r="AA198" s="141"/>
      <c r="AB198" s="139"/>
      <c r="AC198" s="139"/>
      <c r="AD198" s="139"/>
      <c r="AE198" s="119">
        <f t="shared" si="14"/>
        <v>0</v>
      </c>
      <c r="AF198" s="139"/>
      <c r="AG198" s="139"/>
      <c r="AH198" s="143"/>
      <c r="AI198" s="143"/>
      <c r="AJ198" s="143"/>
      <c r="AK198" s="143"/>
      <c r="AL198" s="143"/>
    </row>
    <row r="199" spans="1:38" ht="12.75" x14ac:dyDescent="0.2">
      <c r="A199" s="116">
        <v>194</v>
      </c>
      <c r="B199" s="134"/>
      <c r="C199" s="135"/>
      <c r="D199" s="135"/>
      <c r="E199" s="135"/>
      <c r="F199" s="135"/>
      <c r="G199" s="134"/>
      <c r="H199" s="136"/>
      <c r="I199" s="136"/>
      <c r="J199" s="134"/>
      <c r="K199" s="137"/>
      <c r="L199" s="134"/>
      <c r="M199" s="138"/>
      <c r="N199" s="138"/>
      <c r="O199" s="117">
        <f t="shared" si="15"/>
        <v>0</v>
      </c>
      <c r="P199" s="41"/>
      <c r="Q199" s="41"/>
      <c r="R199" s="120">
        <f t="shared" ref="R199:R262" si="16">P199-Q199</f>
        <v>0</v>
      </c>
      <c r="S199" s="139"/>
      <c r="T199" s="280"/>
      <c r="U199" s="41"/>
      <c r="V199" s="41"/>
      <c r="W199" s="138"/>
      <c r="X199" s="138"/>
      <c r="Y199" s="117">
        <f t="shared" ref="Y199:Y262" si="17">SUM(W199:X199)</f>
        <v>0</v>
      </c>
      <c r="Z199" s="118" t="str">
        <f t="shared" ref="Z199:Z262" si="18">IF(Y199,Y199/O199," ")</f>
        <v xml:space="preserve"> </v>
      </c>
      <c r="AA199" s="141"/>
      <c r="AB199" s="139"/>
      <c r="AC199" s="139"/>
      <c r="AD199" s="139"/>
      <c r="AE199" s="119">
        <f t="shared" ref="AE199:AE262" si="19">AB199+AC199+AD199</f>
        <v>0</v>
      </c>
      <c r="AF199" s="139"/>
      <c r="AG199" s="139"/>
      <c r="AH199" s="143"/>
      <c r="AI199" s="143"/>
      <c r="AJ199" s="143"/>
      <c r="AK199" s="143"/>
      <c r="AL199" s="143"/>
    </row>
    <row r="200" spans="1:38" ht="12.75" x14ac:dyDescent="0.2">
      <c r="A200" s="116">
        <v>195</v>
      </c>
      <c r="B200" s="134"/>
      <c r="C200" s="135"/>
      <c r="D200" s="135"/>
      <c r="E200" s="135"/>
      <c r="F200" s="135"/>
      <c r="G200" s="134"/>
      <c r="H200" s="136"/>
      <c r="I200" s="136"/>
      <c r="J200" s="134"/>
      <c r="K200" s="137"/>
      <c r="L200" s="134"/>
      <c r="M200" s="138"/>
      <c r="N200" s="138"/>
      <c r="O200" s="117">
        <f t="shared" si="15"/>
        <v>0</v>
      </c>
      <c r="P200" s="41"/>
      <c r="Q200" s="41"/>
      <c r="R200" s="120">
        <f t="shared" si="16"/>
        <v>0</v>
      </c>
      <c r="S200" s="139"/>
      <c r="T200" s="280"/>
      <c r="U200" s="41"/>
      <c r="V200" s="41"/>
      <c r="W200" s="138"/>
      <c r="X200" s="138"/>
      <c r="Y200" s="117">
        <f t="shared" si="17"/>
        <v>0</v>
      </c>
      <c r="Z200" s="118" t="str">
        <f t="shared" si="18"/>
        <v xml:space="preserve"> </v>
      </c>
      <c r="AA200" s="141"/>
      <c r="AB200" s="139"/>
      <c r="AC200" s="139"/>
      <c r="AD200" s="139"/>
      <c r="AE200" s="119">
        <f t="shared" si="19"/>
        <v>0</v>
      </c>
      <c r="AF200" s="139"/>
      <c r="AG200" s="139"/>
      <c r="AH200" s="143"/>
      <c r="AI200" s="143"/>
      <c r="AJ200" s="143"/>
      <c r="AK200" s="143"/>
      <c r="AL200" s="143"/>
    </row>
    <row r="201" spans="1:38" ht="12.75" x14ac:dyDescent="0.2">
      <c r="A201" s="116">
        <v>196</v>
      </c>
      <c r="B201" s="134"/>
      <c r="C201" s="135"/>
      <c r="D201" s="135"/>
      <c r="E201" s="135"/>
      <c r="F201" s="135"/>
      <c r="G201" s="134"/>
      <c r="H201" s="136"/>
      <c r="I201" s="136"/>
      <c r="J201" s="134"/>
      <c r="K201" s="137"/>
      <c r="L201" s="134"/>
      <c r="M201" s="138"/>
      <c r="N201" s="138"/>
      <c r="O201" s="117">
        <f t="shared" si="15"/>
        <v>0</v>
      </c>
      <c r="P201" s="41"/>
      <c r="Q201" s="41"/>
      <c r="R201" s="120">
        <f t="shared" si="16"/>
        <v>0</v>
      </c>
      <c r="S201" s="139"/>
      <c r="T201" s="280"/>
      <c r="U201" s="41"/>
      <c r="V201" s="41"/>
      <c r="W201" s="138"/>
      <c r="X201" s="138"/>
      <c r="Y201" s="117">
        <f t="shared" si="17"/>
        <v>0</v>
      </c>
      <c r="Z201" s="118" t="str">
        <f t="shared" si="18"/>
        <v xml:space="preserve"> </v>
      </c>
      <c r="AA201" s="141"/>
      <c r="AB201" s="139"/>
      <c r="AC201" s="139"/>
      <c r="AD201" s="139"/>
      <c r="AE201" s="119">
        <f t="shared" si="19"/>
        <v>0</v>
      </c>
      <c r="AF201" s="139"/>
      <c r="AG201" s="139"/>
      <c r="AH201" s="143"/>
      <c r="AI201" s="143"/>
      <c r="AJ201" s="143"/>
      <c r="AK201" s="143"/>
      <c r="AL201" s="143"/>
    </row>
    <row r="202" spans="1:38" ht="12.75" x14ac:dyDescent="0.2">
      <c r="A202" s="116">
        <v>197</v>
      </c>
      <c r="B202" s="134"/>
      <c r="C202" s="135"/>
      <c r="D202" s="135"/>
      <c r="E202" s="135"/>
      <c r="F202" s="135"/>
      <c r="G202" s="134"/>
      <c r="H202" s="136"/>
      <c r="I202" s="136"/>
      <c r="J202" s="134"/>
      <c r="K202" s="137"/>
      <c r="L202" s="134"/>
      <c r="M202" s="138"/>
      <c r="N202" s="138"/>
      <c r="O202" s="117">
        <f t="shared" si="15"/>
        <v>0</v>
      </c>
      <c r="P202" s="41"/>
      <c r="Q202" s="41"/>
      <c r="R202" s="120">
        <f t="shared" si="16"/>
        <v>0</v>
      </c>
      <c r="S202" s="139"/>
      <c r="T202" s="280"/>
      <c r="U202" s="41"/>
      <c r="V202" s="41"/>
      <c r="W202" s="138"/>
      <c r="X202" s="138"/>
      <c r="Y202" s="117">
        <f t="shared" si="17"/>
        <v>0</v>
      </c>
      <c r="Z202" s="118" t="str">
        <f t="shared" si="18"/>
        <v xml:space="preserve"> </v>
      </c>
      <c r="AA202" s="141"/>
      <c r="AB202" s="139"/>
      <c r="AC202" s="139"/>
      <c r="AD202" s="139"/>
      <c r="AE202" s="119">
        <f t="shared" si="19"/>
        <v>0</v>
      </c>
      <c r="AF202" s="139"/>
      <c r="AG202" s="139"/>
      <c r="AH202" s="143"/>
      <c r="AI202" s="143"/>
      <c r="AJ202" s="143"/>
      <c r="AK202" s="143"/>
      <c r="AL202" s="143"/>
    </row>
    <row r="203" spans="1:38" ht="12.75" x14ac:dyDescent="0.2">
      <c r="A203" s="116">
        <v>198</v>
      </c>
      <c r="B203" s="134"/>
      <c r="C203" s="135"/>
      <c r="D203" s="135"/>
      <c r="E203" s="135"/>
      <c r="F203" s="135"/>
      <c r="G203" s="134"/>
      <c r="H203" s="136"/>
      <c r="I203" s="136"/>
      <c r="J203" s="134"/>
      <c r="K203" s="137"/>
      <c r="L203" s="134"/>
      <c r="M203" s="138"/>
      <c r="N203" s="138"/>
      <c r="O203" s="117">
        <f t="shared" si="15"/>
        <v>0</v>
      </c>
      <c r="P203" s="41"/>
      <c r="Q203" s="41"/>
      <c r="R203" s="120">
        <f t="shared" si="16"/>
        <v>0</v>
      </c>
      <c r="S203" s="139"/>
      <c r="T203" s="280"/>
      <c r="U203" s="41"/>
      <c r="V203" s="41"/>
      <c r="W203" s="138"/>
      <c r="X203" s="138"/>
      <c r="Y203" s="117">
        <f t="shared" si="17"/>
        <v>0</v>
      </c>
      <c r="Z203" s="118" t="str">
        <f t="shared" si="18"/>
        <v xml:space="preserve"> </v>
      </c>
      <c r="AA203" s="141"/>
      <c r="AB203" s="139"/>
      <c r="AC203" s="139"/>
      <c r="AD203" s="139"/>
      <c r="AE203" s="119">
        <f t="shared" si="19"/>
        <v>0</v>
      </c>
      <c r="AF203" s="139"/>
      <c r="AG203" s="139"/>
      <c r="AH203" s="143"/>
      <c r="AI203" s="143"/>
      <c r="AJ203" s="143"/>
      <c r="AK203" s="143"/>
      <c r="AL203" s="143"/>
    </row>
    <row r="204" spans="1:38" ht="12.75" x14ac:dyDescent="0.2">
      <c r="A204" s="116">
        <v>199</v>
      </c>
      <c r="B204" s="134"/>
      <c r="C204" s="135"/>
      <c r="D204" s="135"/>
      <c r="E204" s="135"/>
      <c r="F204" s="135"/>
      <c r="G204" s="134"/>
      <c r="H204" s="136"/>
      <c r="I204" s="136"/>
      <c r="J204" s="134"/>
      <c r="K204" s="137"/>
      <c r="L204" s="134"/>
      <c r="M204" s="138"/>
      <c r="N204" s="138"/>
      <c r="O204" s="117">
        <f t="shared" si="15"/>
        <v>0</v>
      </c>
      <c r="P204" s="41"/>
      <c r="Q204" s="41"/>
      <c r="R204" s="120">
        <f t="shared" si="16"/>
        <v>0</v>
      </c>
      <c r="S204" s="139"/>
      <c r="T204" s="280"/>
      <c r="U204" s="41"/>
      <c r="V204" s="41"/>
      <c r="W204" s="138"/>
      <c r="X204" s="138"/>
      <c r="Y204" s="117">
        <f t="shared" si="17"/>
        <v>0</v>
      </c>
      <c r="Z204" s="118" t="str">
        <f t="shared" si="18"/>
        <v xml:space="preserve"> </v>
      </c>
      <c r="AA204" s="141"/>
      <c r="AB204" s="139"/>
      <c r="AC204" s="139"/>
      <c r="AD204" s="139"/>
      <c r="AE204" s="119">
        <f t="shared" si="19"/>
        <v>0</v>
      </c>
      <c r="AF204" s="139"/>
      <c r="AG204" s="139"/>
      <c r="AH204" s="143"/>
      <c r="AI204" s="143"/>
      <c r="AJ204" s="143"/>
      <c r="AK204" s="143"/>
      <c r="AL204" s="143"/>
    </row>
    <row r="205" spans="1:38" ht="12.75" x14ac:dyDescent="0.2">
      <c r="A205" s="116">
        <v>200</v>
      </c>
      <c r="B205" s="134"/>
      <c r="C205" s="135"/>
      <c r="D205" s="135"/>
      <c r="E205" s="135"/>
      <c r="F205" s="135"/>
      <c r="G205" s="134"/>
      <c r="H205" s="136"/>
      <c r="I205" s="136"/>
      <c r="J205" s="134"/>
      <c r="K205" s="137"/>
      <c r="L205" s="134"/>
      <c r="M205" s="138"/>
      <c r="N205" s="138"/>
      <c r="O205" s="117">
        <f t="shared" si="15"/>
        <v>0</v>
      </c>
      <c r="P205" s="41"/>
      <c r="Q205" s="41"/>
      <c r="R205" s="120">
        <f t="shared" si="16"/>
        <v>0</v>
      </c>
      <c r="S205" s="139"/>
      <c r="T205" s="280"/>
      <c r="U205" s="41"/>
      <c r="V205" s="41"/>
      <c r="W205" s="138"/>
      <c r="X205" s="138"/>
      <c r="Y205" s="117">
        <f t="shared" si="17"/>
        <v>0</v>
      </c>
      <c r="Z205" s="118" t="str">
        <f t="shared" si="18"/>
        <v xml:space="preserve"> </v>
      </c>
      <c r="AA205" s="141"/>
      <c r="AB205" s="139"/>
      <c r="AC205" s="139"/>
      <c r="AD205" s="139"/>
      <c r="AE205" s="119">
        <f t="shared" si="19"/>
        <v>0</v>
      </c>
      <c r="AF205" s="139"/>
      <c r="AG205" s="139"/>
      <c r="AH205" s="143"/>
      <c r="AI205" s="143"/>
      <c r="AJ205" s="143"/>
      <c r="AK205" s="143"/>
      <c r="AL205" s="143"/>
    </row>
    <row r="206" spans="1:38" ht="12.75" x14ac:dyDescent="0.2">
      <c r="A206" s="116">
        <v>201</v>
      </c>
      <c r="B206" s="134"/>
      <c r="C206" s="135"/>
      <c r="D206" s="135"/>
      <c r="E206" s="135"/>
      <c r="F206" s="135"/>
      <c r="G206" s="134"/>
      <c r="H206" s="136"/>
      <c r="I206" s="136"/>
      <c r="J206" s="134"/>
      <c r="K206" s="137"/>
      <c r="L206" s="134"/>
      <c r="M206" s="138"/>
      <c r="N206" s="138"/>
      <c r="O206" s="117">
        <f t="shared" si="15"/>
        <v>0</v>
      </c>
      <c r="P206" s="41"/>
      <c r="Q206" s="41"/>
      <c r="R206" s="120">
        <f t="shared" si="16"/>
        <v>0</v>
      </c>
      <c r="S206" s="139"/>
      <c r="T206" s="280"/>
      <c r="U206" s="41"/>
      <c r="V206" s="41"/>
      <c r="W206" s="138"/>
      <c r="X206" s="138"/>
      <c r="Y206" s="117">
        <f t="shared" si="17"/>
        <v>0</v>
      </c>
      <c r="Z206" s="118" t="str">
        <f t="shared" si="18"/>
        <v xml:space="preserve"> </v>
      </c>
      <c r="AA206" s="141"/>
      <c r="AB206" s="139"/>
      <c r="AC206" s="139"/>
      <c r="AD206" s="139"/>
      <c r="AE206" s="119">
        <f t="shared" si="19"/>
        <v>0</v>
      </c>
      <c r="AF206" s="139"/>
      <c r="AG206" s="139"/>
      <c r="AH206" s="143"/>
      <c r="AI206" s="143"/>
      <c r="AJ206" s="143"/>
      <c r="AK206" s="143"/>
      <c r="AL206" s="143"/>
    </row>
    <row r="207" spans="1:38" ht="12.75" x14ac:dyDescent="0.2">
      <c r="A207" s="116">
        <v>202</v>
      </c>
      <c r="B207" s="134"/>
      <c r="C207" s="135"/>
      <c r="D207" s="135"/>
      <c r="E207" s="135"/>
      <c r="F207" s="135"/>
      <c r="G207" s="134"/>
      <c r="H207" s="136"/>
      <c r="I207" s="136"/>
      <c r="J207" s="134"/>
      <c r="K207" s="137"/>
      <c r="L207" s="134"/>
      <c r="M207" s="138"/>
      <c r="N207" s="138"/>
      <c r="O207" s="117">
        <f t="shared" si="15"/>
        <v>0</v>
      </c>
      <c r="P207" s="41"/>
      <c r="Q207" s="41"/>
      <c r="R207" s="120">
        <f t="shared" si="16"/>
        <v>0</v>
      </c>
      <c r="S207" s="139"/>
      <c r="T207" s="280"/>
      <c r="U207" s="41"/>
      <c r="V207" s="41"/>
      <c r="W207" s="138"/>
      <c r="X207" s="138"/>
      <c r="Y207" s="117">
        <f t="shared" si="17"/>
        <v>0</v>
      </c>
      <c r="Z207" s="118" t="str">
        <f t="shared" si="18"/>
        <v xml:space="preserve"> </v>
      </c>
      <c r="AA207" s="141"/>
      <c r="AB207" s="139"/>
      <c r="AC207" s="139"/>
      <c r="AD207" s="139"/>
      <c r="AE207" s="119">
        <f t="shared" si="19"/>
        <v>0</v>
      </c>
      <c r="AF207" s="139"/>
      <c r="AG207" s="139"/>
      <c r="AH207" s="143"/>
      <c r="AI207" s="143"/>
      <c r="AJ207" s="143"/>
      <c r="AK207" s="143"/>
      <c r="AL207" s="143"/>
    </row>
    <row r="208" spans="1:38" ht="12.75" x14ac:dyDescent="0.2">
      <c r="A208" s="116">
        <v>203</v>
      </c>
      <c r="B208" s="134"/>
      <c r="C208" s="135"/>
      <c r="D208" s="135"/>
      <c r="E208" s="135"/>
      <c r="F208" s="135"/>
      <c r="G208" s="134"/>
      <c r="H208" s="136"/>
      <c r="I208" s="136"/>
      <c r="J208" s="134"/>
      <c r="K208" s="137"/>
      <c r="L208" s="134"/>
      <c r="M208" s="138"/>
      <c r="N208" s="138"/>
      <c r="O208" s="117">
        <f t="shared" si="15"/>
        <v>0</v>
      </c>
      <c r="P208" s="41"/>
      <c r="Q208" s="41"/>
      <c r="R208" s="120">
        <f t="shared" si="16"/>
        <v>0</v>
      </c>
      <c r="S208" s="139"/>
      <c r="T208" s="280"/>
      <c r="U208" s="41"/>
      <c r="V208" s="41"/>
      <c r="W208" s="138"/>
      <c r="X208" s="138"/>
      <c r="Y208" s="117">
        <f t="shared" si="17"/>
        <v>0</v>
      </c>
      <c r="Z208" s="118" t="str">
        <f t="shared" si="18"/>
        <v xml:space="preserve"> </v>
      </c>
      <c r="AA208" s="141"/>
      <c r="AB208" s="139"/>
      <c r="AC208" s="139"/>
      <c r="AD208" s="139"/>
      <c r="AE208" s="119">
        <f t="shared" si="19"/>
        <v>0</v>
      </c>
      <c r="AF208" s="139"/>
      <c r="AG208" s="139"/>
      <c r="AH208" s="143"/>
      <c r="AI208" s="143"/>
      <c r="AJ208" s="143"/>
      <c r="AK208" s="143"/>
      <c r="AL208" s="143"/>
    </row>
    <row r="209" spans="1:38" ht="12.75" x14ac:dyDescent="0.2">
      <c r="A209" s="116">
        <v>204</v>
      </c>
      <c r="B209" s="134"/>
      <c r="C209" s="135"/>
      <c r="D209" s="135"/>
      <c r="E209" s="135"/>
      <c r="F209" s="135"/>
      <c r="G209" s="134"/>
      <c r="H209" s="136"/>
      <c r="I209" s="136"/>
      <c r="J209" s="134"/>
      <c r="K209" s="137"/>
      <c r="L209" s="134"/>
      <c r="M209" s="138"/>
      <c r="N209" s="138"/>
      <c r="O209" s="117">
        <f t="shared" si="15"/>
        <v>0</v>
      </c>
      <c r="P209" s="41"/>
      <c r="Q209" s="41"/>
      <c r="R209" s="120">
        <f t="shared" si="16"/>
        <v>0</v>
      </c>
      <c r="S209" s="139"/>
      <c r="T209" s="280"/>
      <c r="U209" s="41"/>
      <c r="V209" s="41"/>
      <c r="W209" s="138"/>
      <c r="X209" s="138"/>
      <c r="Y209" s="117">
        <f t="shared" si="17"/>
        <v>0</v>
      </c>
      <c r="Z209" s="118" t="str">
        <f t="shared" si="18"/>
        <v xml:space="preserve"> </v>
      </c>
      <c r="AA209" s="141"/>
      <c r="AB209" s="139"/>
      <c r="AC209" s="139"/>
      <c r="AD209" s="139"/>
      <c r="AE209" s="119">
        <f t="shared" si="19"/>
        <v>0</v>
      </c>
      <c r="AF209" s="139"/>
      <c r="AG209" s="139"/>
      <c r="AH209" s="143"/>
      <c r="AI209" s="143"/>
      <c r="AJ209" s="143"/>
      <c r="AK209" s="143"/>
      <c r="AL209" s="143"/>
    </row>
    <row r="210" spans="1:38" ht="12.75" x14ac:dyDescent="0.2">
      <c r="A210" s="116">
        <v>205</v>
      </c>
      <c r="B210" s="134"/>
      <c r="C210" s="135"/>
      <c r="D210" s="135"/>
      <c r="E210" s="135"/>
      <c r="F210" s="135"/>
      <c r="G210" s="134"/>
      <c r="H210" s="136"/>
      <c r="I210" s="136"/>
      <c r="J210" s="134"/>
      <c r="K210" s="137"/>
      <c r="L210" s="134"/>
      <c r="M210" s="138"/>
      <c r="N210" s="138"/>
      <c r="O210" s="117">
        <f t="shared" si="15"/>
        <v>0</v>
      </c>
      <c r="P210" s="41"/>
      <c r="Q210" s="41"/>
      <c r="R210" s="120">
        <f t="shared" si="16"/>
        <v>0</v>
      </c>
      <c r="S210" s="139"/>
      <c r="T210" s="280"/>
      <c r="U210" s="41"/>
      <c r="V210" s="41"/>
      <c r="W210" s="138"/>
      <c r="X210" s="138"/>
      <c r="Y210" s="117">
        <f t="shared" si="17"/>
        <v>0</v>
      </c>
      <c r="Z210" s="118" t="str">
        <f t="shared" si="18"/>
        <v xml:space="preserve"> </v>
      </c>
      <c r="AA210" s="141"/>
      <c r="AB210" s="139"/>
      <c r="AC210" s="139"/>
      <c r="AD210" s="139"/>
      <c r="AE210" s="119">
        <f t="shared" si="19"/>
        <v>0</v>
      </c>
      <c r="AF210" s="139"/>
      <c r="AG210" s="139"/>
      <c r="AH210" s="143"/>
      <c r="AI210" s="143"/>
      <c r="AJ210" s="143"/>
      <c r="AK210" s="143"/>
      <c r="AL210" s="143"/>
    </row>
    <row r="211" spans="1:38" ht="12.75" x14ac:dyDescent="0.2">
      <c r="A211" s="116">
        <v>206</v>
      </c>
      <c r="B211" s="134"/>
      <c r="C211" s="135"/>
      <c r="D211" s="135"/>
      <c r="E211" s="135"/>
      <c r="F211" s="135"/>
      <c r="G211" s="134"/>
      <c r="H211" s="136"/>
      <c r="I211" s="136"/>
      <c r="J211" s="134"/>
      <c r="K211" s="137"/>
      <c r="L211" s="134"/>
      <c r="M211" s="138"/>
      <c r="N211" s="138"/>
      <c r="O211" s="117">
        <f t="shared" si="15"/>
        <v>0</v>
      </c>
      <c r="P211" s="41"/>
      <c r="Q211" s="41"/>
      <c r="R211" s="120">
        <f t="shared" si="16"/>
        <v>0</v>
      </c>
      <c r="S211" s="139"/>
      <c r="T211" s="280"/>
      <c r="U211" s="41"/>
      <c r="V211" s="41"/>
      <c r="W211" s="138"/>
      <c r="X211" s="138"/>
      <c r="Y211" s="117">
        <f t="shared" si="17"/>
        <v>0</v>
      </c>
      <c r="Z211" s="118" t="str">
        <f t="shared" si="18"/>
        <v xml:space="preserve"> </v>
      </c>
      <c r="AA211" s="141"/>
      <c r="AB211" s="139"/>
      <c r="AC211" s="139"/>
      <c r="AD211" s="139"/>
      <c r="AE211" s="119">
        <f t="shared" si="19"/>
        <v>0</v>
      </c>
      <c r="AF211" s="139"/>
      <c r="AG211" s="139"/>
      <c r="AH211" s="143"/>
      <c r="AI211" s="143"/>
      <c r="AJ211" s="143"/>
      <c r="AK211" s="143"/>
      <c r="AL211" s="143"/>
    </row>
    <row r="212" spans="1:38" ht="12.75" x14ac:dyDescent="0.2">
      <c r="A212" s="116">
        <v>207</v>
      </c>
      <c r="B212" s="134"/>
      <c r="C212" s="135"/>
      <c r="D212" s="135"/>
      <c r="E212" s="135"/>
      <c r="F212" s="135"/>
      <c r="G212" s="134"/>
      <c r="H212" s="136"/>
      <c r="I212" s="136"/>
      <c r="J212" s="134"/>
      <c r="K212" s="137"/>
      <c r="L212" s="134"/>
      <c r="M212" s="138"/>
      <c r="N212" s="138"/>
      <c r="O212" s="117">
        <f t="shared" si="15"/>
        <v>0</v>
      </c>
      <c r="P212" s="41"/>
      <c r="Q212" s="41"/>
      <c r="R212" s="120">
        <f t="shared" si="16"/>
        <v>0</v>
      </c>
      <c r="S212" s="139"/>
      <c r="T212" s="280"/>
      <c r="U212" s="41"/>
      <c r="V212" s="41"/>
      <c r="W212" s="138"/>
      <c r="X212" s="138"/>
      <c r="Y212" s="117">
        <f t="shared" si="17"/>
        <v>0</v>
      </c>
      <c r="Z212" s="118" t="str">
        <f t="shared" si="18"/>
        <v xml:space="preserve"> </v>
      </c>
      <c r="AA212" s="141"/>
      <c r="AB212" s="139"/>
      <c r="AC212" s="139"/>
      <c r="AD212" s="139"/>
      <c r="AE212" s="119">
        <f t="shared" si="19"/>
        <v>0</v>
      </c>
      <c r="AF212" s="139"/>
      <c r="AG212" s="139"/>
      <c r="AH212" s="143"/>
      <c r="AI212" s="143"/>
      <c r="AJ212" s="143"/>
      <c r="AK212" s="143"/>
      <c r="AL212" s="143"/>
    </row>
    <row r="213" spans="1:38" ht="12.75" x14ac:dyDescent="0.2">
      <c r="A213" s="116">
        <v>208</v>
      </c>
      <c r="B213" s="134"/>
      <c r="C213" s="135"/>
      <c r="D213" s="135"/>
      <c r="E213" s="135"/>
      <c r="F213" s="135"/>
      <c r="G213" s="134"/>
      <c r="H213" s="136"/>
      <c r="I213" s="136"/>
      <c r="J213" s="134"/>
      <c r="K213" s="137"/>
      <c r="L213" s="134"/>
      <c r="M213" s="138"/>
      <c r="N213" s="138"/>
      <c r="O213" s="117">
        <f t="shared" si="15"/>
        <v>0</v>
      </c>
      <c r="P213" s="41"/>
      <c r="Q213" s="41"/>
      <c r="R213" s="120">
        <f t="shared" si="16"/>
        <v>0</v>
      </c>
      <c r="S213" s="139"/>
      <c r="T213" s="280"/>
      <c r="U213" s="41"/>
      <c r="V213" s="41"/>
      <c r="W213" s="138"/>
      <c r="X213" s="138"/>
      <c r="Y213" s="117">
        <f t="shared" si="17"/>
        <v>0</v>
      </c>
      <c r="Z213" s="118" t="str">
        <f t="shared" si="18"/>
        <v xml:space="preserve"> </v>
      </c>
      <c r="AA213" s="141"/>
      <c r="AB213" s="139"/>
      <c r="AC213" s="139"/>
      <c r="AD213" s="139"/>
      <c r="AE213" s="119">
        <f t="shared" si="19"/>
        <v>0</v>
      </c>
      <c r="AF213" s="139"/>
      <c r="AG213" s="139"/>
      <c r="AH213" s="143"/>
      <c r="AI213" s="143"/>
      <c r="AJ213" s="143"/>
      <c r="AK213" s="143"/>
      <c r="AL213" s="143"/>
    </row>
    <row r="214" spans="1:38" ht="12.75" x14ac:dyDescent="0.2">
      <c r="A214" s="116">
        <v>209</v>
      </c>
      <c r="B214" s="134"/>
      <c r="C214" s="135"/>
      <c r="D214" s="135"/>
      <c r="E214" s="135"/>
      <c r="F214" s="135"/>
      <c r="G214" s="134"/>
      <c r="H214" s="136"/>
      <c r="I214" s="136"/>
      <c r="J214" s="134"/>
      <c r="K214" s="137"/>
      <c r="L214" s="134"/>
      <c r="M214" s="138"/>
      <c r="N214" s="138"/>
      <c r="O214" s="117">
        <f t="shared" si="15"/>
        <v>0</v>
      </c>
      <c r="P214" s="41"/>
      <c r="Q214" s="41"/>
      <c r="R214" s="120">
        <f t="shared" si="16"/>
        <v>0</v>
      </c>
      <c r="S214" s="139"/>
      <c r="T214" s="280"/>
      <c r="U214" s="41"/>
      <c r="V214" s="41"/>
      <c r="W214" s="138"/>
      <c r="X214" s="138"/>
      <c r="Y214" s="117">
        <f t="shared" si="17"/>
        <v>0</v>
      </c>
      <c r="Z214" s="118" t="str">
        <f t="shared" si="18"/>
        <v xml:space="preserve"> </v>
      </c>
      <c r="AA214" s="141"/>
      <c r="AB214" s="139"/>
      <c r="AC214" s="139"/>
      <c r="AD214" s="139"/>
      <c r="AE214" s="119">
        <f t="shared" si="19"/>
        <v>0</v>
      </c>
      <c r="AF214" s="139"/>
      <c r="AG214" s="139"/>
      <c r="AH214" s="143"/>
      <c r="AI214" s="143"/>
      <c r="AJ214" s="143"/>
      <c r="AK214" s="143"/>
      <c r="AL214" s="143"/>
    </row>
    <row r="215" spans="1:38" ht="12.75" x14ac:dyDescent="0.2">
      <c r="A215" s="116">
        <v>210</v>
      </c>
      <c r="B215" s="134"/>
      <c r="C215" s="135"/>
      <c r="D215" s="135"/>
      <c r="E215" s="135"/>
      <c r="F215" s="135"/>
      <c r="G215" s="134"/>
      <c r="H215" s="136"/>
      <c r="I215" s="136"/>
      <c r="J215" s="134"/>
      <c r="K215" s="137"/>
      <c r="L215" s="134"/>
      <c r="M215" s="138"/>
      <c r="N215" s="138"/>
      <c r="O215" s="117">
        <f t="shared" si="15"/>
        <v>0</v>
      </c>
      <c r="P215" s="41"/>
      <c r="Q215" s="41"/>
      <c r="R215" s="120">
        <f t="shared" si="16"/>
        <v>0</v>
      </c>
      <c r="S215" s="139"/>
      <c r="T215" s="280"/>
      <c r="U215" s="41"/>
      <c r="V215" s="41"/>
      <c r="W215" s="138"/>
      <c r="X215" s="138"/>
      <c r="Y215" s="117">
        <f t="shared" si="17"/>
        <v>0</v>
      </c>
      <c r="Z215" s="118" t="str">
        <f t="shared" si="18"/>
        <v xml:space="preserve"> </v>
      </c>
      <c r="AA215" s="141"/>
      <c r="AB215" s="139"/>
      <c r="AC215" s="139"/>
      <c r="AD215" s="139"/>
      <c r="AE215" s="119">
        <f t="shared" si="19"/>
        <v>0</v>
      </c>
      <c r="AF215" s="139"/>
      <c r="AG215" s="139"/>
      <c r="AH215" s="143"/>
      <c r="AI215" s="143"/>
      <c r="AJ215" s="143"/>
      <c r="AK215" s="143"/>
      <c r="AL215" s="143"/>
    </row>
    <row r="216" spans="1:38" ht="12.75" x14ac:dyDescent="0.2">
      <c r="A216" s="116">
        <v>211</v>
      </c>
      <c r="B216" s="134"/>
      <c r="C216" s="135"/>
      <c r="D216" s="135"/>
      <c r="E216" s="135"/>
      <c r="F216" s="135"/>
      <c r="G216" s="134"/>
      <c r="H216" s="136"/>
      <c r="I216" s="136"/>
      <c r="J216" s="134"/>
      <c r="K216" s="137"/>
      <c r="L216" s="134"/>
      <c r="M216" s="138"/>
      <c r="N216" s="138"/>
      <c r="O216" s="117">
        <f t="shared" si="15"/>
        <v>0</v>
      </c>
      <c r="P216" s="41"/>
      <c r="Q216" s="41"/>
      <c r="R216" s="120">
        <f t="shared" si="16"/>
        <v>0</v>
      </c>
      <c r="S216" s="139"/>
      <c r="T216" s="280"/>
      <c r="U216" s="41"/>
      <c r="V216" s="41"/>
      <c r="W216" s="138"/>
      <c r="X216" s="138"/>
      <c r="Y216" s="117">
        <f t="shared" si="17"/>
        <v>0</v>
      </c>
      <c r="Z216" s="118" t="str">
        <f t="shared" si="18"/>
        <v xml:space="preserve"> </v>
      </c>
      <c r="AA216" s="141"/>
      <c r="AB216" s="139"/>
      <c r="AC216" s="139"/>
      <c r="AD216" s="139"/>
      <c r="AE216" s="119">
        <f t="shared" si="19"/>
        <v>0</v>
      </c>
      <c r="AF216" s="139"/>
      <c r="AG216" s="139"/>
      <c r="AH216" s="143"/>
      <c r="AI216" s="143"/>
      <c r="AJ216" s="143"/>
      <c r="AK216" s="143"/>
      <c r="AL216" s="143"/>
    </row>
    <row r="217" spans="1:38" ht="12.75" x14ac:dyDescent="0.2">
      <c r="A217" s="116">
        <v>212</v>
      </c>
      <c r="B217" s="134"/>
      <c r="C217" s="135"/>
      <c r="D217" s="135"/>
      <c r="E217" s="135"/>
      <c r="F217" s="135"/>
      <c r="G217" s="134"/>
      <c r="H217" s="136"/>
      <c r="I217" s="136"/>
      <c r="J217" s="134"/>
      <c r="K217" s="137"/>
      <c r="L217" s="134"/>
      <c r="M217" s="138"/>
      <c r="N217" s="138"/>
      <c r="O217" s="117">
        <f t="shared" si="15"/>
        <v>0</v>
      </c>
      <c r="P217" s="41"/>
      <c r="Q217" s="41"/>
      <c r="R217" s="120">
        <f t="shared" si="16"/>
        <v>0</v>
      </c>
      <c r="S217" s="139"/>
      <c r="T217" s="280"/>
      <c r="U217" s="41"/>
      <c r="V217" s="41"/>
      <c r="W217" s="138"/>
      <c r="X217" s="138"/>
      <c r="Y217" s="117">
        <f t="shared" si="17"/>
        <v>0</v>
      </c>
      <c r="Z217" s="118" t="str">
        <f t="shared" si="18"/>
        <v xml:space="preserve"> </v>
      </c>
      <c r="AA217" s="141"/>
      <c r="AB217" s="139"/>
      <c r="AC217" s="139"/>
      <c r="AD217" s="139"/>
      <c r="AE217" s="119">
        <f t="shared" si="19"/>
        <v>0</v>
      </c>
      <c r="AF217" s="139"/>
      <c r="AG217" s="139"/>
      <c r="AH217" s="143"/>
      <c r="AI217" s="143"/>
      <c r="AJ217" s="143"/>
      <c r="AK217" s="143"/>
      <c r="AL217" s="143"/>
    </row>
    <row r="218" spans="1:38" ht="12.75" x14ac:dyDescent="0.2">
      <c r="A218" s="116">
        <v>213</v>
      </c>
      <c r="B218" s="134"/>
      <c r="C218" s="135"/>
      <c r="D218" s="135"/>
      <c r="E218" s="135"/>
      <c r="F218" s="135"/>
      <c r="G218" s="134"/>
      <c r="H218" s="136"/>
      <c r="I218" s="136"/>
      <c r="J218" s="134"/>
      <c r="K218" s="137"/>
      <c r="L218" s="134"/>
      <c r="M218" s="138"/>
      <c r="N218" s="138"/>
      <c r="O218" s="117">
        <f t="shared" si="15"/>
        <v>0</v>
      </c>
      <c r="P218" s="41"/>
      <c r="Q218" s="41"/>
      <c r="R218" s="120">
        <f t="shared" si="16"/>
        <v>0</v>
      </c>
      <c r="S218" s="139"/>
      <c r="T218" s="280"/>
      <c r="U218" s="41"/>
      <c r="V218" s="41"/>
      <c r="W218" s="138"/>
      <c r="X218" s="138"/>
      <c r="Y218" s="117">
        <f t="shared" si="17"/>
        <v>0</v>
      </c>
      <c r="Z218" s="118" t="str">
        <f t="shared" si="18"/>
        <v xml:space="preserve"> </v>
      </c>
      <c r="AA218" s="141"/>
      <c r="AB218" s="139"/>
      <c r="AC218" s="139"/>
      <c r="AD218" s="139"/>
      <c r="AE218" s="119">
        <f t="shared" si="19"/>
        <v>0</v>
      </c>
      <c r="AF218" s="139"/>
      <c r="AG218" s="139"/>
      <c r="AH218" s="143"/>
      <c r="AI218" s="143"/>
      <c r="AJ218" s="143"/>
      <c r="AK218" s="143"/>
      <c r="AL218" s="143"/>
    </row>
    <row r="219" spans="1:38" ht="12.75" x14ac:dyDescent="0.2">
      <c r="A219" s="116">
        <v>214</v>
      </c>
      <c r="B219" s="134"/>
      <c r="C219" s="135"/>
      <c r="D219" s="135"/>
      <c r="E219" s="135"/>
      <c r="F219" s="135"/>
      <c r="G219" s="134"/>
      <c r="H219" s="136"/>
      <c r="I219" s="136"/>
      <c r="J219" s="134"/>
      <c r="K219" s="137"/>
      <c r="L219" s="134"/>
      <c r="M219" s="138"/>
      <c r="N219" s="138"/>
      <c r="O219" s="117">
        <f t="shared" si="15"/>
        <v>0</v>
      </c>
      <c r="P219" s="41"/>
      <c r="Q219" s="41"/>
      <c r="R219" s="120">
        <f t="shared" si="16"/>
        <v>0</v>
      </c>
      <c r="S219" s="139"/>
      <c r="T219" s="280"/>
      <c r="U219" s="41"/>
      <c r="V219" s="41"/>
      <c r="W219" s="138"/>
      <c r="X219" s="138"/>
      <c r="Y219" s="117">
        <f t="shared" si="17"/>
        <v>0</v>
      </c>
      <c r="Z219" s="118" t="str">
        <f t="shared" si="18"/>
        <v xml:space="preserve"> </v>
      </c>
      <c r="AA219" s="141"/>
      <c r="AB219" s="139"/>
      <c r="AC219" s="139"/>
      <c r="AD219" s="139"/>
      <c r="AE219" s="119">
        <f t="shared" si="19"/>
        <v>0</v>
      </c>
      <c r="AF219" s="139"/>
      <c r="AG219" s="139"/>
      <c r="AH219" s="143"/>
      <c r="AI219" s="143"/>
      <c r="AJ219" s="143"/>
      <c r="AK219" s="143"/>
      <c r="AL219" s="143"/>
    </row>
    <row r="220" spans="1:38" ht="12.75" x14ac:dyDescent="0.2">
      <c r="A220" s="116">
        <v>215</v>
      </c>
      <c r="B220" s="134"/>
      <c r="C220" s="135"/>
      <c r="D220" s="135"/>
      <c r="E220" s="135"/>
      <c r="F220" s="135"/>
      <c r="G220" s="134"/>
      <c r="H220" s="136"/>
      <c r="I220" s="136"/>
      <c r="J220" s="134"/>
      <c r="K220" s="137"/>
      <c r="L220" s="134"/>
      <c r="M220" s="138"/>
      <c r="N220" s="138"/>
      <c r="O220" s="117">
        <f t="shared" si="15"/>
        <v>0</v>
      </c>
      <c r="P220" s="41"/>
      <c r="Q220" s="41"/>
      <c r="R220" s="120">
        <f t="shared" si="16"/>
        <v>0</v>
      </c>
      <c r="S220" s="139"/>
      <c r="T220" s="280"/>
      <c r="U220" s="41"/>
      <c r="V220" s="41"/>
      <c r="W220" s="138"/>
      <c r="X220" s="138"/>
      <c r="Y220" s="117">
        <f t="shared" si="17"/>
        <v>0</v>
      </c>
      <c r="Z220" s="118" t="str">
        <f t="shared" si="18"/>
        <v xml:space="preserve"> </v>
      </c>
      <c r="AA220" s="141"/>
      <c r="AB220" s="139"/>
      <c r="AC220" s="139"/>
      <c r="AD220" s="139"/>
      <c r="AE220" s="119">
        <f t="shared" si="19"/>
        <v>0</v>
      </c>
      <c r="AF220" s="139"/>
      <c r="AG220" s="139"/>
      <c r="AH220" s="143"/>
      <c r="AI220" s="143"/>
      <c r="AJ220" s="143"/>
      <c r="AK220" s="143"/>
      <c r="AL220" s="143"/>
    </row>
    <row r="221" spans="1:38" ht="12.75" x14ac:dyDescent="0.2">
      <c r="A221" s="116">
        <v>216</v>
      </c>
      <c r="B221" s="134"/>
      <c r="C221" s="135"/>
      <c r="D221" s="135"/>
      <c r="E221" s="135"/>
      <c r="F221" s="135"/>
      <c r="G221" s="134"/>
      <c r="H221" s="136"/>
      <c r="I221" s="136"/>
      <c r="J221" s="134"/>
      <c r="K221" s="137"/>
      <c r="L221" s="134"/>
      <c r="M221" s="138"/>
      <c r="N221" s="138"/>
      <c r="O221" s="117">
        <f t="shared" si="15"/>
        <v>0</v>
      </c>
      <c r="P221" s="41"/>
      <c r="Q221" s="41"/>
      <c r="R221" s="120">
        <f t="shared" si="16"/>
        <v>0</v>
      </c>
      <c r="S221" s="139"/>
      <c r="T221" s="280"/>
      <c r="U221" s="41"/>
      <c r="V221" s="41"/>
      <c r="W221" s="138"/>
      <c r="X221" s="138"/>
      <c r="Y221" s="117">
        <f t="shared" si="17"/>
        <v>0</v>
      </c>
      <c r="Z221" s="118" t="str">
        <f t="shared" si="18"/>
        <v xml:space="preserve"> </v>
      </c>
      <c r="AA221" s="141"/>
      <c r="AB221" s="139"/>
      <c r="AC221" s="139"/>
      <c r="AD221" s="139"/>
      <c r="AE221" s="119">
        <f t="shared" si="19"/>
        <v>0</v>
      </c>
      <c r="AF221" s="139"/>
      <c r="AG221" s="139"/>
      <c r="AH221" s="143"/>
      <c r="AI221" s="143"/>
      <c r="AJ221" s="143"/>
      <c r="AK221" s="143"/>
      <c r="AL221" s="143"/>
    </row>
    <row r="222" spans="1:38" ht="12.75" x14ac:dyDescent="0.2">
      <c r="A222" s="116">
        <v>217</v>
      </c>
      <c r="B222" s="134"/>
      <c r="C222" s="135"/>
      <c r="D222" s="135"/>
      <c r="E222" s="135"/>
      <c r="F222" s="135"/>
      <c r="G222" s="134"/>
      <c r="H222" s="136"/>
      <c r="I222" s="136"/>
      <c r="J222" s="134"/>
      <c r="K222" s="137"/>
      <c r="L222" s="134"/>
      <c r="M222" s="138"/>
      <c r="N222" s="138"/>
      <c r="O222" s="117">
        <f t="shared" si="15"/>
        <v>0</v>
      </c>
      <c r="P222" s="41"/>
      <c r="Q222" s="41"/>
      <c r="R222" s="120">
        <f t="shared" si="16"/>
        <v>0</v>
      </c>
      <c r="S222" s="139"/>
      <c r="T222" s="280"/>
      <c r="U222" s="41"/>
      <c r="V222" s="41"/>
      <c r="W222" s="138"/>
      <c r="X222" s="138"/>
      <c r="Y222" s="117">
        <f t="shared" si="17"/>
        <v>0</v>
      </c>
      <c r="Z222" s="118" t="str">
        <f t="shared" si="18"/>
        <v xml:space="preserve"> </v>
      </c>
      <c r="AA222" s="141"/>
      <c r="AB222" s="139"/>
      <c r="AC222" s="139"/>
      <c r="AD222" s="139"/>
      <c r="AE222" s="119">
        <f t="shared" si="19"/>
        <v>0</v>
      </c>
      <c r="AF222" s="139"/>
      <c r="AG222" s="139"/>
      <c r="AH222" s="143"/>
      <c r="AI222" s="143"/>
      <c r="AJ222" s="143"/>
      <c r="AK222" s="143"/>
      <c r="AL222" s="143"/>
    </row>
    <row r="223" spans="1:38" ht="12.75" x14ac:dyDescent="0.2">
      <c r="A223" s="116">
        <v>218</v>
      </c>
      <c r="B223" s="134"/>
      <c r="C223" s="135"/>
      <c r="D223" s="135"/>
      <c r="E223" s="135"/>
      <c r="F223" s="135"/>
      <c r="G223" s="134"/>
      <c r="H223" s="136"/>
      <c r="I223" s="136"/>
      <c r="J223" s="134"/>
      <c r="K223" s="137"/>
      <c r="L223" s="134"/>
      <c r="M223" s="138"/>
      <c r="N223" s="138"/>
      <c r="O223" s="117">
        <f t="shared" si="15"/>
        <v>0</v>
      </c>
      <c r="P223" s="41"/>
      <c r="Q223" s="41"/>
      <c r="R223" s="120">
        <f t="shared" si="16"/>
        <v>0</v>
      </c>
      <c r="S223" s="139"/>
      <c r="T223" s="280"/>
      <c r="U223" s="41"/>
      <c r="V223" s="41"/>
      <c r="W223" s="138"/>
      <c r="X223" s="138"/>
      <c r="Y223" s="117">
        <f t="shared" si="17"/>
        <v>0</v>
      </c>
      <c r="Z223" s="118" t="str">
        <f t="shared" si="18"/>
        <v xml:space="preserve"> </v>
      </c>
      <c r="AA223" s="141"/>
      <c r="AB223" s="139"/>
      <c r="AC223" s="139"/>
      <c r="AD223" s="139"/>
      <c r="AE223" s="119">
        <f t="shared" si="19"/>
        <v>0</v>
      </c>
      <c r="AF223" s="139"/>
      <c r="AG223" s="139"/>
      <c r="AH223" s="143"/>
      <c r="AI223" s="143"/>
      <c r="AJ223" s="143"/>
      <c r="AK223" s="143"/>
      <c r="AL223" s="143"/>
    </row>
    <row r="224" spans="1:38" ht="12.75" x14ac:dyDescent="0.2">
      <c r="A224" s="116">
        <v>219</v>
      </c>
      <c r="B224" s="134"/>
      <c r="C224" s="135"/>
      <c r="D224" s="135"/>
      <c r="E224" s="135"/>
      <c r="F224" s="135"/>
      <c r="G224" s="134"/>
      <c r="H224" s="136"/>
      <c r="I224" s="136"/>
      <c r="J224" s="134"/>
      <c r="K224" s="137"/>
      <c r="L224" s="134"/>
      <c r="M224" s="138"/>
      <c r="N224" s="138"/>
      <c r="O224" s="117">
        <f t="shared" si="15"/>
        <v>0</v>
      </c>
      <c r="P224" s="41"/>
      <c r="Q224" s="41"/>
      <c r="R224" s="120">
        <f t="shared" si="16"/>
        <v>0</v>
      </c>
      <c r="S224" s="139"/>
      <c r="T224" s="280"/>
      <c r="U224" s="41"/>
      <c r="V224" s="41"/>
      <c r="W224" s="138"/>
      <c r="X224" s="138"/>
      <c r="Y224" s="117">
        <f t="shared" si="17"/>
        <v>0</v>
      </c>
      <c r="Z224" s="118" t="str">
        <f t="shared" si="18"/>
        <v xml:space="preserve"> </v>
      </c>
      <c r="AA224" s="141"/>
      <c r="AB224" s="139"/>
      <c r="AC224" s="139"/>
      <c r="AD224" s="139"/>
      <c r="AE224" s="119">
        <f t="shared" si="19"/>
        <v>0</v>
      </c>
      <c r="AF224" s="139"/>
      <c r="AG224" s="139"/>
      <c r="AH224" s="143"/>
      <c r="AI224" s="143"/>
      <c r="AJ224" s="143"/>
      <c r="AK224" s="143"/>
      <c r="AL224" s="143"/>
    </row>
    <row r="225" spans="1:38" ht="12.75" x14ac:dyDescent="0.2">
      <c r="A225" s="116">
        <v>220</v>
      </c>
      <c r="B225" s="134"/>
      <c r="C225" s="135"/>
      <c r="D225" s="135"/>
      <c r="E225" s="135"/>
      <c r="F225" s="135"/>
      <c r="G225" s="134"/>
      <c r="H225" s="136"/>
      <c r="I225" s="136"/>
      <c r="J225" s="134"/>
      <c r="K225" s="137"/>
      <c r="L225" s="134"/>
      <c r="M225" s="138"/>
      <c r="N225" s="138"/>
      <c r="O225" s="117">
        <f t="shared" si="15"/>
        <v>0</v>
      </c>
      <c r="P225" s="41"/>
      <c r="Q225" s="41"/>
      <c r="R225" s="120">
        <f t="shared" si="16"/>
        <v>0</v>
      </c>
      <c r="S225" s="139"/>
      <c r="T225" s="280"/>
      <c r="U225" s="41"/>
      <c r="V225" s="41"/>
      <c r="W225" s="138"/>
      <c r="X225" s="138"/>
      <c r="Y225" s="117">
        <f t="shared" si="17"/>
        <v>0</v>
      </c>
      <c r="Z225" s="118" t="str">
        <f t="shared" si="18"/>
        <v xml:space="preserve"> </v>
      </c>
      <c r="AA225" s="141"/>
      <c r="AB225" s="139"/>
      <c r="AC225" s="139"/>
      <c r="AD225" s="139"/>
      <c r="AE225" s="119">
        <f t="shared" si="19"/>
        <v>0</v>
      </c>
      <c r="AF225" s="139"/>
      <c r="AG225" s="139"/>
      <c r="AH225" s="143"/>
      <c r="AI225" s="143"/>
      <c r="AJ225" s="143"/>
      <c r="AK225" s="143"/>
      <c r="AL225" s="143"/>
    </row>
    <row r="226" spans="1:38" ht="12.75" x14ac:dyDescent="0.2">
      <c r="A226" s="116">
        <v>221</v>
      </c>
      <c r="B226" s="134"/>
      <c r="C226" s="135"/>
      <c r="D226" s="135"/>
      <c r="E226" s="135"/>
      <c r="F226" s="135"/>
      <c r="G226" s="134"/>
      <c r="H226" s="136"/>
      <c r="I226" s="136"/>
      <c r="J226" s="134"/>
      <c r="K226" s="137"/>
      <c r="L226" s="134"/>
      <c r="M226" s="138"/>
      <c r="N226" s="138"/>
      <c r="O226" s="117">
        <f t="shared" si="15"/>
        <v>0</v>
      </c>
      <c r="P226" s="41"/>
      <c r="Q226" s="41"/>
      <c r="R226" s="120">
        <f t="shared" si="16"/>
        <v>0</v>
      </c>
      <c r="S226" s="139"/>
      <c r="T226" s="280"/>
      <c r="U226" s="41"/>
      <c r="V226" s="41"/>
      <c r="W226" s="138"/>
      <c r="X226" s="138"/>
      <c r="Y226" s="117">
        <f t="shared" si="17"/>
        <v>0</v>
      </c>
      <c r="Z226" s="118" t="str">
        <f t="shared" si="18"/>
        <v xml:space="preserve"> </v>
      </c>
      <c r="AA226" s="141"/>
      <c r="AB226" s="139"/>
      <c r="AC226" s="139"/>
      <c r="AD226" s="139"/>
      <c r="AE226" s="119">
        <f t="shared" si="19"/>
        <v>0</v>
      </c>
      <c r="AF226" s="139"/>
      <c r="AG226" s="139"/>
      <c r="AH226" s="143"/>
      <c r="AI226" s="143"/>
      <c r="AJ226" s="143"/>
      <c r="AK226" s="143"/>
      <c r="AL226" s="143"/>
    </row>
    <row r="227" spans="1:38" ht="12.75" x14ac:dyDescent="0.2">
      <c r="A227" s="116">
        <v>222</v>
      </c>
      <c r="B227" s="134"/>
      <c r="C227" s="135"/>
      <c r="D227" s="135"/>
      <c r="E227" s="135"/>
      <c r="F227" s="135"/>
      <c r="G227" s="134"/>
      <c r="H227" s="136"/>
      <c r="I227" s="136"/>
      <c r="J227" s="134"/>
      <c r="K227" s="137"/>
      <c r="L227" s="134"/>
      <c r="M227" s="138"/>
      <c r="N227" s="138"/>
      <c r="O227" s="117">
        <f t="shared" si="15"/>
        <v>0</v>
      </c>
      <c r="P227" s="41"/>
      <c r="Q227" s="41"/>
      <c r="R227" s="120">
        <f t="shared" si="16"/>
        <v>0</v>
      </c>
      <c r="S227" s="139"/>
      <c r="T227" s="280"/>
      <c r="U227" s="41"/>
      <c r="V227" s="41"/>
      <c r="W227" s="138"/>
      <c r="X227" s="138"/>
      <c r="Y227" s="117">
        <f t="shared" si="17"/>
        <v>0</v>
      </c>
      <c r="Z227" s="118" t="str">
        <f t="shared" si="18"/>
        <v xml:space="preserve"> </v>
      </c>
      <c r="AA227" s="141"/>
      <c r="AB227" s="139"/>
      <c r="AC227" s="139"/>
      <c r="AD227" s="139"/>
      <c r="AE227" s="119">
        <f t="shared" si="19"/>
        <v>0</v>
      </c>
      <c r="AF227" s="139"/>
      <c r="AG227" s="139"/>
      <c r="AH227" s="143"/>
      <c r="AI227" s="143"/>
      <c r="AJ227" s="143"/>
      <c r="AK227" s="143"/>
      <c r="AL227" s="143"/>
    </row>
    <row r="228" spans="1:38" ht="12.75" x14ac:dyDescent="0.2">
      <c r="A228" s="116">
        <v>223</v>
      </c>
      <c r="B228" s="134"/>
      <c r="C228" s="135"/>
      <c r="D228" s="135"/>
      <c r="E228" s="135"/>
      <c r="F228" s="135"/>
      <c r="G228" s="134"/>
      <c r="H228" s="136"/>
      <c r="I228" s="136"/>
      <c r="J228" s="134"/>
      <c r="K228" s="137"/>
      <c r="L228" s="134"/>
      <c r="M228" s="138"/>
      <c r="N228" s="138"/>
      <c r="O228" s="117">
        <f t="shared" si="15"/>
        <v>0</v>
      </c>
      <c r="P228" s="41"/>
      <c r="Q228" s="41"/>
      <c r="R228" s="120">
        <f t="shared" si="16"/>
        <v>0</v>
      </c>
      <c r="S228" s="139"/>
      <c r="T228" s="280"/>
      <c r="U228" s="41"/>
      <c r="V228" s="41"/>
      <c r="W228" s="138"/>
      <c r="X228" s="138"/>
      <c r="Y228" s="117">
        <f t="shared" si="17"/>
        <v>0</v>
      </c>
      <c r="Z228" s="118" t="str">
        <f t="shared" si="18"/>
        <v xml:space="preserve"> </v>
      </c>
      <c r="AA228" s="141"/>
      <c r="AB228" s="139"/>
      <c r="AC228" s="139"/>
      <c r="AD228" s="139"/>
      <c r="AE228" s="119">
        <f t="shared" si="19"/>
        <v>0</v>
      </c>
      <c r="AF228" s="139"/>
      <c r="AG228" s="139"/>
      <c r="AH228" s="143"/>
      <c r="AI228" s="143"/>
      <c r="AJ228" s="143"/>
      <c r="AK228" s="143"/>
      <c r="AL228" s="143"/>
    </row>
    <row r="229" spans="1:38" ht="12.75" x14ac:dyDescent="0.2">
      <c r="A229" s="116">
        <v>224</v>
      </c>
      <c r="B229" s="134"/>
      <c r="C229" s="135"/>
      <c r="D229" s="135"/>
      <c r="E229" s="135"/>
      <c r="F229" s="135"/>
      <c r="G229" s="134"/>
      <c r="H229" s="136"/>
      <c r="I229" s="136"/>
      <c r="J229" s="134"/>
      <c r="K229" s="137"/>
      <c r="L229" s="134"/>
      <c r="M229" s="138"/>
      <c r="N229" s="138"/>
      <c r="O229" s="117">
        <f t="shared" si="15"/>
        <v>0</v>
      </c>
      <c r="P229" s="41"/>
      <c r="Q229" s="41"/>
      <c r="R229" s="120">
        <f t="shared" si="16"/>
        <v>0</v>
      </c>
      <c r="S229" s="139"/>
      <c r="T229" s="280"/>
      <c r="U229" s="41"/>
      <c r="V229" s="41"/>
      <c r="W229" s="138"/>
      <c r="X229" s="138"/>
      <c r="Y229" s="117">
        <f t="shared" si="17"/>
        <v>0</v>
      </c>
      <c r="Z229" s="118" t="str">
        <f t="shared" si="18"/>
        <v xml:space="preserve"> </v>
      </c>
      <c r="AA229" s="141"/>
      <c r="AB229" s="139"/>
      <c r="AC229" s="139"/>
      <c r="AD229" s="139"/>
      <c r="AE229" s="119">
        <f t="shared" si="19"/>
        <v>0</v>
      </c>
      <c r="AF229" s="139"/>
      <c r="AG229" s="139"/>
      <c r="AH229" s="143"/>
      <c r="AI229" s="143"/>
      <c r="AJ229" s="143"/>
      <c r="AK229" s="143"/>
      <c r="AL229" s="143"/>
    </row>
    <row r="230" spans="1:38" ht="12.75" x14ac:dyDescent="0.2">
      <c r="A230" s="116">
        <v>225</v>
      </c>
      <c r="B230" s="134"/>
      <c r="C230" s="135"/>
      <c r="D230" s="135"/>
      <c r="E230" s="135"/>
      <c r="F230" s="135"/>
      <c r="G230" s="134"/>
      <c r="H230" s="136"/>
      <c r="I230" s="136"/>
      <c r="J230" s="134"/>
      <c r="K230" s="137"/>
      <c r="L230" s="134"/>
      <c r="M230" s="138"/>
      <c r="N230" s="138"/>
      <c r="O230" s="117">
        <f t="shared" si="15"/>
        <v>0</v>
      </c>
      <c r="P230" s="41"/>
      <c r="Q230" s="41"/>
      <c r="R230" s="120">
        <f t="shared" si="16"/>
        <v>0</v>
      </c>
      <c r="S230" s="139"/>
      <c r="T230" s="280"/>
      <c r="U230" s="41"/>
      <c r="V230" s="41"/>
      <c r="W230" s="138"/>
      <c r="X230" s="138"/>
      <c r="Y230" s="117">
        <f t="shared" si="17"/>
        <v>0</v>
      </c>
      <c r="Z230" s="118" t="str">
        <f t="shared" si="18"/>
        <v xml:space="preserve"> </v>
      </c>
      <c r="AA230" s="141"/>
      <c r="AB230" s="139"/>
      <c r="AC230" s="139"/>
      <c r="AD230" s="139"/>
      <c r="AE230" s="119">
        <f t="shared" si="19"/>
        <v>0</v>
      </c>
      <c r="AF230" s="139"/>
      <c r="AG230" s="139"/>
      <c r="AH230" s="143"/>
      <c r="AI230" s="143"/>
      <c r="AJ230" s="143"/>
      <c r="AK230" s="143"/>
      <c r="AL230" s="143"/>
    </row>
    <row r="231" spans="1:38" ht="12.75" x14ac:dyDescent="0.2">
      <c r="A231" s="116">
        <v>226</v>
      </c>
      <c r="B231" s="134"/>
      <c r="C231" s="135"/>
      <c r="D231" s="135"/>
      <c r="E231" s="135"/>
      <c r="F231" s="135"/>
      <c r="G231" s="134"/>
      <c r="H231" s="136"/>
      <c r="I231" s="136"/>
      <c r="J231" s="134"/>
      <c r="K231" s="137"/>
      <c r="L231" s="134"/>
      <c r="M231" s="138"/>
      <c r="N231" s="138"/>
      <c r="O231" s="117">
        <f t="shared" si="15"/>
        <v>0</v>
      </c>
      <c r="P231" s="41"/>
      <c r="Q231" s="41"/>
      <c r="R231" s="120">
        <f t="shared" si="16"/>
        <v>0</v>
      </c>
      <c r="S231" s="139"/>
      <c r="T231" s="280"/>
      <c r="U231" s="41"/>
      <c r="V231" s="41"/>
      <c r="W231" s="138"/>
      <c r="X231" s="138"/>
      <c r="Y231" s="117">
        <f t="shared" si="17"/>
        <v>0</v>
      </c>
      <c r="Z231" s="118" t="str">
        <f t="shared" si="18"/>
        <v xml:space="preserve"> </v>
      </c>
      <c r="AA231" s="141"/>
      <c r="AB231" s="139"/>
      <c r="AC231" s="139"/>
      <c r="AD231" s="139"/>
      <c r="AE231" s="119">
        <f t="shared" si="19"/>
        <v>0</v>
      </c>
      <c r="AF231" s="139"/>
      <c r="AG231" s="139"/>
      <c r="AH231" s="143"/>
      <c r="AI231" s="143"/>
      <c r="AJ231" s="143"/>
      <c r="AK231" s="143"/>
      <c r="AL231" s="143"/>
    </row>
    <row r="232" spans="1:38" ht="12.75" x14ac:dyDescent="0.2">
      <c r="A232" s="116">
        <v>227</v>
      </c>
      <c r="B232" s="134"/>
      <c r="C232" s="135"/>
      <c r="D232" s="135"/>
      <c r="E232" s="135"/>
      <c r="F232" s="135"/>
      <c r="G232" s="134"/>
      <c r="H232" s="136"/>
      <c r="I232" s="136"/>
      <c r="J232" s="134"/>
      <c r="K232" s="137"/>
      <c r="L232" s="134"/>
      <c r="M232" s="138"/>
      <c r="N232" s="138"/>
      <c r="O232" s="117">
        <f t="shared" si="15"/>
        <v>0</v>
      </c>
      <c r="P232" s="41"/>
      <c r="Q232" s="41"/>
      <c r="R232" s="120">
        <f t="shared" si="16"/>
        <v>0</v>
      </c>
      <c r="S232" s="139"/>
      <c r="T232" s="280"/>
      <c r="U232" s="41"/>
      <c r="V232" s="41"/>
      <c r="W232" s="138"/>
      <c r="X232" s="138"/>
      <c r="Y232" s="117">
        <f t="shared" si="17"/>
        <v>0</v>
      </c>
      <c r="Z232" s="118" t="str">
        <f t="shared" si="18"/>
        <v xml:space="preserve"> </v>
      </c>
      <c r="AA232" s="141"/>
      <c r="AB232" s="139"/>
      <c r="AC232" s="139"/>
      <c r="AD232" s="139"/>
      <c r="AE232" s="119">
        <f t="shared" si="19"/>
        <v>0</v>
      </c>
      <c r="AF232" s="139"/>
      <c r="AG232" s="139"/>
      <c r="AH232" s="143"/>
      <c r="AI232" s="143"/>
      <c r="AJ232" s="143"/>
      <c r="AK232" s="143"/>
      <c r="AL232" s="143"/>
    </row>
    <row r="233" spans="1:38" ht="12.75" x14ac:dyDescent="0.2">
      <c r="A233" s="116">
        <v>228</v>
      </c>
      <c r="B233" s="134"/>
      <c r="C233" s="135"/>
      <c r="D233" s="135"/>
      <c r="E233" s="135"/>
      <c r="F233" s="135"/>
      <c r="G233" s="134"/>
      <c r="H233" s="136"/>
      <c r="I233" s="136"/>
      <c r="J233" s="134"/>
      <c r="K233" s="137"/>
      <c r="L233" s="134"/>
      <c r="M233" s="138"/>
      <c r="N233" s="138"/>
      <c r="O233" s="117">
        <f t="shared" si="15"/>
        <v>0</v>
      </c>
      <c r="P233" s="41"/>
      <c r="Q233" s="41"/>
      <c r="R233" s="120">
        <f t="shared" si="16"/>
        <v>0</v>
      </c>
      <c r="S233" s="139"/>
      <c r="T233" s="280"/>
      <c r="U233" s="41"/>
      <c r="V233" s="41"/>
      <c r="W233" s="138"/>
      <c r="X233" s="138"/>
      <c r="Y233" s="117">
        <f t="shared" si="17"/>
        <v>0</v>
      </c>
      <c r="Z233" s="118" t="str">
        <f t="shared" si="18"/>
        <v xml:space="preserve"> </v>
      </c>
      <c r="AA233" s="141"/>
      <c r="AB233" s="139"/>
      <c r="AC233" s="139"/>
      <c r="AD233" s="139"/>
      <c r="AE233" s="119">
        <f t="shared" si="19"/>
        <v>0</v>
      </c>
      <c r="AF233" s="139"/>
      <c r="AG233" s="139"/>
      <c r="AH233" s="143"/>
      <c r="AI233" s="143"/>
      <c r="AJ233" s="143"/>
      <c r="AK233" s="143"/>
      <c r="AL233" s="143"/>
    </row>
    <row r="234" spans="1:38" ht="12.75" x14ac:dyDescent="0.2">
      <c r="A234" s="116">
        <v>229</v>
      </c>
      <c r="B234" s="134"/>
      <c r="C234" s="135"/>
      <c r="D234" s="135"/>
      <c r="E234" s="135"/>
      <c r="F234" s="135"/>
      <c r="G234" s="134"/>
      <c r="H234" s="136"/>
      <c r="I234" s="136"/>
      <c r="J234" s="134"/>
      <c r="K234" s="137"/>
      <c r="L234" s="134"/>
      <c r="M234" s="138"/>
      <c r="N234" s="138"/>
      <c r="O234" s="117">
        <f t="shared" si="15"/>
        <v>0</v>
      </c>
      <c r="P234" s="41"/>
      <c r="Q234" s="41"/>
      <c r="R234" s="120">
        <f t="shared" si="16"/>
        <v>0</v>
      </c>
      <c r="S234" s="139"/>
      <c r="T234" s="280"/>
      <c r="U234" s="41"/>
      <c r="V234" s="41"/>
      <c r="W234" s="138"/>
      <c r="X234" s="138"/>
      <c r="Y234" s="117">
        <f t="shared" si="17"/>
        <v>0</v>
      </c>
      <c r="Z234" s="118" t="str">
        <f t="shared" si="18"/>
        <v xml:space="preserve"> </v>
      </c>
      <c r="AA234" s="141"/>
      <c r="AB234" s="139"/>
      <c r="AC234" s="139"/>
      <c r="AD234" s="139"/>
      <c r="AE234" s="119">
        <f t="shared" si="19"/>
        <v>0</v>
      </c>
      <c r="AF234" s="139"/>
      <c r="AG234" s="139"/>
      <c r="AH234" s="143"/>
      <c r="AI234" s="143"/>
      <c r="AJ234" s="143"/>
      <c r="AK234" s="143"/>
      <c r="AL234" s="143"/>
    </row>
    <row r="235" spans="1:38" ht="12.75" x14ac:dyDescent="0.2">
      <c r="A235" s="116">
        <v>230</v>
      </c>
      <c r="B235" s="134"/>
      <c r="C235" s="135"/>
      <c r="D235" s="135"/>
      <c r="E235" s="135"/>
      <c r="F235" s="135"/>
      <c r="G235" s="134"/>
      <c r="H235" s="136"/>
      <c r="I235" s="136"/>
      <c r="J235" s="134"/>
      <c r="K235" s="137"/>
      <c r="L235" s="134"/>
      <c r="M235" s="138"/>
      <c r="N235" s="138"/>
      <c r="O235" s="117">
        <f t="shared" si="15"/>
        <v>0</v>
      </c>
      <c r="P235" s="41"/>
      <c r="Q235" s="41"/>
      <c r="R235" s="120">
        <f t="shared" si="16"/>
        <v>0</v>
      </c>
      <c r="S235" s="139"/>
      <c r="T235" s="280"/>
      <c r="U235" s="41"/>
      <c r="V235" s="41"/>
      <c r="W235" s="138"/>
      <c r="X235" s="138"/>
      <c r="Y235" s="117">
        <f t="shared" si="17"/>
        <v>0</v>
      </c>
      <c r="Z235" s="118" t="str">
        <f t="shared" si="18"/>
        <v xml:space="preserve"> </v>
      </c>
      <c r="AA235" s="141"/>
      <c r="AB235" s="139"/>
      <c r="AC235" s="139"/>
      <c r="AD235" s="139"/>
      <c r="AE235" s="119">
        <f t="shared" si="19"/>
        <v>0</v>
      </c>
      <c r="AF235" s="139"/>
      <c r="AG235" s="139"/>
      <c r="AH235" s="143"/>
      <c r="AI235" s="143"/>
      <c r="AJ235" s="143"/>
      <c r="AK235" s="143"/>
      <c r="AL235" s="143"/>
    </row>
    <row r="236" spans="1:38" ht="12.75" x14ac:dyDescent="0.2">
      <c r="A236" s="116">
        <v>231</v>
      </c>
      <c r="B236" s="134"/>
      <c r="C236" s="135"/>
      <c r="D236" s="135"/>
      <c r="E236" s="135"/>
      <c r="F236" s="135"/>
      <c r="G236" s="134"/>
      <c r="H236" s="136"/>
      <c r="I236" s="136"/>
      <c r="J236" s="134"/>
      <c r="K236" s="137"/>
      <c r="L236" s="134"/>
      <c r="M236" s="138"/>
      <c r="N236" s="138"/>
      <c r="O236" s="117">
        <f t="shared" si="15"/>
        <v>0</v>
      </c>
      <c r="P236" s="41"/>
      <c r="Q236" s="41"/>
      <c r="R236" s="120">
        <f t="shared" si="16"/>
        <v>0</v>
      </c>
      <c r="S236" s="139"/>
      <c r="T236" s="280"/>
      <c r="U236" s="41"/>
      <c r="V236" s="41"/>
      <c r="W236" s="138"/>
      <c r="X236" s="138"/>
      <c r="Y236" s="117">
        <f t="shared" si="17"/>
        <v>0</v>
      </c>
      <c r="Z236" s="118" t="str">
        <f t="shared" si="18"/>
        <v xml:space="preserve"> </v>
      </c>
      <c r="AA236" s="141"/>
      <c r="AB236" s="139"/>
      <c r="AC236" s="139"/>
      <c r="AD236" s="139"/>
      <c r="AE236" s="119">
        <f t="shared" si="19"/>
        <v>0</v>
      </c>
      <c r="AF236" s="139"/>
      <c r="AG236" s="139"/>
      <c r="AH236" s="143"/>
      <c r="AI236" s="143"/>
      <c r="AJ236" s="143"/>
      <c r="AK236" s="143"/>
      <c r="AL236" s="143"/>
    </row>
    <row r="237" spans="1:38" ht="12.75" x14ac:dyDescent="0.2">
      <c r="A237" s="116">
        <v>232</v>
      </c>
      <c r="B237" s="134"/>
      <c r="C237" s="135"/>
      <c r="D237" s="135"/>
      <c r="E237" s="135"/>
      <c r="F237" s="135"/>
      <c r="G237" s="134"/>
      <c r="H237" s="136"/>
      <c r="I237" s="136"/>
      <c r="J237" s="134"/>
      <c r="K237" s="137"/>
      <c r="L237" s="134"/>
      <c r="M237" s="138"/>
      <c r="N237" s="138"/>
      <c r="O237" s="117">
        <f t="shared" si="15"/>
        <v>0</v>
      </c>
      <c r="P237" s="41"/>
      <c r="Q237" s="41"/>
      <c r="R237" s="120">
        <f t="shared" si="16"/>
        <v>0</v>
      </c>
      <c r="S237" s="139"/>
      <c r="T237" s="280"/>
      <c r="U237" s="41"/>
      <c r="V237" s="41"/>
      <c r="W237" s="138"/>
      <c r="X237" s="138"/>
      <c r="Y237" s="117">
        <f t="shared" si="17"/>
        <v>0</v>
      </c>
      <c r="Z237" s="118" t="str">
        <f t="shared" si="18"/>
        <v xml:space="preserve"> </v>
      </c>
      <c r="AA237" s="141"/>
      <c r="AB237" s="139"/>
      <c r="AC237" s="139"/>
      <c r="AD237" s="139"/>
      <c r="AE237" s="119">
        <f t="shared" si="19"/>
        <v>0</v>
      </c>
      <c r="AF237" s="139"/>
      <c r="AG237" s="139"/>
      <c r="AH237" s="143"/>
      <c r="AI237" s="143"/>
      <c r="AJ237" s="143"/>
      <c r="AK237" s="143"/>
      <c r="AL237" s="143"/>
    </row>
    <row r="238" spans="1:38" ht="12.75" x14ac:dyDescent="0.2">
      <c r="A238" s="116">
        <v>233</v>
      </c>
      <c r="B238" s="134"/>
      <c r="C238" s="135"/>
      <c r="D238" s="135"/>
      <c r="E238" s="135"/>
      <c r="F238" s="135"/>
      <c r="G238" s="134"/>
      <c r="H238" s="136"/>
      <c r="I238" s="136"/>
      <c r="J238" s="134"/>
      <c r="K238" s="137"/>
      <c r="L238" s="134"/>
      <c r="M238" s="138"/>
      <c r="N238" s="138"/>
      <c r="O238" s="117">
        <f t="shared" si="15"/>
        <v>0</v>
      </c>
      <c r="P238" s="41"/>
      <c r="Q238" s="41"/>
      <c r="R238" s="120">
        <f t="shared" si="16"/>
        <v>0</v>
      </c>
      <c r="S238" s="139"/>
      <c r="T238" s="280"/>
      <c r="U238" s="41"/>
      <c r="V238" s="41"/>
      <c r="W238" s="138"/>
      <c r="X238" s="138"/>
      <c r="Y238" s="117">
        <f t="shared" si="17"/>
        <v>0</v>
      </c>
      <c r="Z238" s="118" t="str">
        <f t="shared" si="18"/>
        <v xml:space="preserve"> </v>
      </c>
      <c r="AA238" s="141"/>
      <c r="AB238" s="139"/>
      <c r="AC238" s="139"/>
      <c r="AD238" s="139"/>
      <c r="AE238" s="119">
        <f t="shared" si="19"/>
        <v>0</v>
      </c>
      <c r="AF238" s="139"/>
      <c r="AG238" s="139"/>
      <c r="AH238" s="143"/>
      <c r="AI238" s="143"/>
      <c r="AJ238" s="143"/>
      <c r="AK238" s="143"/>
      <c r="AL238" s="143"/>
    </row>
    <row r="239" spans="1:38" ht="12.75" x14ac:dyDescent="0.2">
      <c r="A239" s="116">
        <v>234</v>
      </c>
      <c r="B239" s="134"/>
      <c r="C239" s="135"/>
      <c r="D239" s="135"/>
      <c r="E239" s="135"/>
      <c r="F239" s="135"/>
      <c r="G239" s="134"/>
      <c r="H239" s="136"/>
      <c r="I239" s="136"/>
      <c r="J239" s="134"/>
      <c r="K239" s="137"/>
      <c r="L239" s="134"/>
      <c r="M239" s="138"/>
      <c r="N239" s="138"/>
      <c r="O239" s="117">
        <f t="shared" si="15"/>
        <v>0</v>
      </c>
      <c r="P239" s="41"/>
      <c r="Q239" s="41"/>
      <c r="R239" s="120">
        <f t="shared" si="16"/>
        <v>0</v>
      </c>
      <c r="S239" s="139"/>
      <c r="T239" s="280"/>
      <c r="U239" s="41"/>
      <c r="V239" s="41"/>
      <c r="W239" s="138"/>
      <c r="X239" s="138"/>
      <c r="Y239" s="117">
        <f t="shared" si="17"/>
        <v>0</v>
      </c>
      <c r="Z239" s="118" t="str">
        <f t="shared" si="18"/>
        <v xml:space="preserve"> </v>
      </c>
      <c r="AA239" s="141"/>
      <c r="AB239" s="139"/>
      <c r="AC239" s="139"/>
      <c r="AD239" s="139"/>
      <c r="AE239" s="119">
        <f t="shared" si="19"/>
        <v>0</v>
      </c>
      <c r="AF239" s="139"/>
      <c r="AG239" s="139"/>
      <c r="AH239" s="143"/>
      <c r="AI239" s="143"/>
      <c r="AJ239" s="143"/>
      <c r="AK239" s="143"/>
      <c r="AL239" s="143"/>
    </row>
    <row r="240" spans="1:38" ht="12.75" x14ac:dyDescent="0.2">
      <c r="A240" s="116">
        <v>235</v>
      </c>
      <c r="B240" s="134"/>
      <c r="C240" s="135"/>
      <c r="D240" s="135"/>
      <c r="E240" s="135"/>
      <c r="F240" s="135"/>
      <c r="G240" s="134"/>
      <c r="H240" s="136"/>
      <c r="I240" s="136"/>
      <c r="J240" s="134"/>
      <c r="K240" s="137"/>
      <c r="L240" s="134"/>
      <c r="M240" s="138"/>
      <c r="N240" s="138"/>
      <c r="O240" s="117">
        <f t="shared" si="15"/>
        <v>0</v>
      </c>
      <c r="P240" s="41"/>
      <c r="Q240" s="41"/>
      <c r="R240" s="120">
        <f t="shared" si="16"/>
        <v>0</v>
      </c>
      <c r="S240" s="139"/>
      <c r="T240" s="280"/>
      <c r="U240" s="41"/>
      <c r="V240" s="41"/>
      <c r="W240" s="138"/>
      <c r="X240" s="138"/>
      <c r="Y240" s="117">
        <f t="shared" si="17"/>
        <v>0</v>
      </c>
      <c r="Z240" s="118" t="str">
        <f t="shared" si="18"/>
        <v xml:space="preserve"> </v>
      </c>
      <c r="AA240" s="141"/>
      <c r="AB240" s="139"/>
      <c r="AC240" s="139"/>
      <c r="AD240" s="139"/>
      <c r="AE240" s="119">
        <f t="shared" si="19"/>
        <v>0</v>
      </c>
      <c r="AF240" s="139"/>
      <c r="AG240" s="139"/>
      <c r="AH240" s="143"/>
      <c r="AI240" s="143"/>
      <c r="AJ240" s="143"/>
      <c r="AK240" s="143"/>
      <c r="AL240" s="143"/>
    </row>
    <row r="241" spans="1:38" ht="12.75" x14ac:dyDescent="0.2">
      <c r="A241" s="116">
        <v>236</v>
      </c>
      <c r="B241" s="134"/>
      <c r="C241" s="135"/>
      <c r="D241" s="135"/>
      <c r="E241" s="135"/>
      <c r="F241" s="135"/>
      <c r="G241" s="134"/>
      <c r="H241" s="136"/>
      <c r="I241" s="136"/>
      <c r="J241" s="134"/>
      <c r="K241" s="137"/>
      <c r="L241" s="134"/>
      <c r="M241" s="138"/>
      <c r="N241" s="138"/>
      <c r="O241" s="117">
        <f t="shared" si="15"/>
        <v>0</v>
      </c>
      <c r="P241" s="41"/>
      <c r="Q241" s="41"/>
      <c r="R241" s="120">
        <f t="shared" si="16"/>
        <v>0</v>
      </c>
      <c r="S241" s="139"/>
      <c r="T241" s="280"/>
      <c r="U241" s="41"/>
      <c r="V241" s="41"/>
      <c r="W241" s="138"/>
      <c r="X241" s="138"/>
      <c r="Y241" s="117">
        <f t="shared" si="17"/>
        <v>0</v>
      </c>
      <c r="Z241" s="118" t="str">
        <f t="shared" si="18"/>
        <v xml:space="preserve"> </v>
      </c>
      <c r="AA241" s="141"/>
      <c r="AB241" s="139"/>
      <c r="AC241" s="139"/>
      <c r="AD241" s="139"/>
      <c r="AE241" s="119">
        <f t="shared" si="19"/>
        <v>0</v>
      </c>
      <c r="AF241" s="139"/>
      <c r="AG241" s="139"/>
      <c r="AH241" s="143"/>
      <c r="AI241" s="143"/>
      <c r="AJ241" s="143"/>
      <c r="AK241" s="143"/>
      <c r="AL241" s="143"/>
    </row>
    <row r="242" spans="1:38" ht="12.75" x14ac:dyDescent="0.2">
      <c r="A242" s="116">
        <v>237</v>
      </c>
      <c r="B242" s="134"/>
      <c r="C242" s="135"/>
      <c r="D242" s="135"/>
      <c r="E242" s="135"/>
      <c r="F242" s="135"/>
      <c r="G242" s="134"/>
      <c r="H242" s="136"/>
      <c r="I242" s="136"/>
      <c r="J242" s="134"/>
      <c r="K242" s="137"/>
      <c r="L242" s="134"/>
      <c r="M242" s="138"/>
      <c r="N242" s="138"/>
      <c r="O242" s="117">
        <f t="shared" si="15"/>
        <v>0</v>
      </c>
      <c r="P242" s="41"/>
      <c r="Q242" s="41"/>
      <c r="R242" s="120">
        <f t="shared" si="16"/>
        <v>0</v>
      </c>
      <c r="S242" s="139"/>
      <c r="T242" s="280"/>
      <c r="U242" s="41"/>
      <c r="V242" s="41"/>
      <c r="W242" s="138"/>
      <c r="X242" s="138"/>
      <c r="Y242" s="117">
        <f t="shared" si="17"/>
        <v>0</v>
      </c>
      <c r="Z242" s="118" t="str">
        <f t="shared" si="18"/>
        <v xml:space="preserve"> </v>
      </c>
      <c r="AA242" s="141"/>
      <c r="AB242" s="139"/>
      <c r="AC242" s="139"/>
      <c r="AD242" s="139"/>
      <c r="AE242" s="119">
        <f t="shared" si="19"/>
        <v>0</v>
      </c>
      <c r="AF242" s="139"/>
      <c r="AG242" s="139"/>
      <c r="AH242" s="143"/>
      <c r="AI242" s="143"/>
      <c r="AJ242" s="143"/>
      <c r="AK242" s="143"/>
      <c r="AL242" s="143"/>
    </row>
    <row r="243" spans="1:38" ht="12.75" x14ac:dyDescent="0.2">
      <c r="A243" s="116">
        <v>238</v>
      </c>
      <c r="B243" s="134"/>
      <c r="C243" s="135"/>
      <c r="D243" s="135"/>
      <c r="E243" s="135"/>
      <c r="F243" s="135"/>
      <c r="G243" s="134"/>
      <c r="H243" s="136"/>
      <c r="I243" s="136"/>
      <c r="J243" s="134"/>
      <c r="K243" s="137"/>
      <c r="L243" s="134"/>
      <c r="M243" s="138"/>
      <c r="N243" s="138"/>
      <c r="O243" s="117">
        <f t="shared" si="15"/>
        <v>0</v>
      </c>
      <c r="P243" s="41"/>
      <c r="Q243" s="41"/>
      <c r="R243" s="120">
        <f t="shared" si="16"/>
        <v>0</v>
      </c>
      <c r="S243" s="139"/>
      <c r="T243" s="280"/>
      <c r="U243" s="41"/>
      <c r="V243" s="41"/>
      <c r="W243" s="138"/>
      <c r="X243" s="138"/>
      <c r="Y243" s="117">
        <f t="shared" si="17"/>
        <v>0</v>
      </c>
      <c r="Z243" s="118" t="str">
        <f t="shared" si="18"/>
        <v xml:space="preserve"> </v>
      </c>
      <c r="AA243" s="141"/>
      <c r="AB243" s="139"/>
      <c r="AC243" s="139"/>
      <c r="AD243" s="139"/>
      <c r="AE243" s="119">
        <f t="shared" si="19"/>
        <v>0</v>
      </c>
      <c r="AF243" s="139"/>
      <c r="AG243" s="139"/>
      <c r="AH243" s="143"/>
      <c r="AI243" s="143"/>
      <c r="AJ243" s="143"/>
      <c r="AK243" s="143"/>
      <c r="AL243" s="143"/>
    </row>
    <row r="244" spans="1:38" ht="12.75" x14ac:dyDescent="0.2">
      <c r="A244" s="116">
        <v>239</v>
      </c>
      <c r="B244" s="134"/>
      <c r="C244" s="135"/>
      <c r="D244" s="135"/>
      <c r="E244" s="135"/>
      <c r="F244" s="135"/>
      <c r="G244" s="134"/>
      <c r="H244" s="136"/>
      <c r="I244" s="136"/>
      <c r="J244" s="134"/>
      <c r="K244" s="137"/>
      <c r="L244" s="134"/>
      <c r="M244" s="138"/>
      <c r="N244" s="138"/>
      <c r="O244" s="117">
        <f t="shared" si="15"/>
        <v>0</v>
      </c>
      <c r="P244" s="41"/>
      <c r="Q244" s="41"/>
      <c r="R244" s="120">
        <f t="shared" si="16"/>
        <v>0</v>
      </c>
      <c r="S244" s="139"/>
      <c r="T244" s="280"/>
      <c r="U244" s="41"/>
      <c r="V244" s="41"/>
      <c r="W244" s="138"/>
      <c r="X244" s="138"/>
      <c r="Y244" s="117">
        <f t="shared" si="17"/>
        <v>0</v>
      </c>
      <c r="Z244" s="118" t="str">
        <f t="shared" si="18"/>
        <v xml:space="preserve"> </v>
      </c>
      <c r="AA244" s="141"/>
      <c r="AB244" s="139"/>
      <c r="AC244" s="139"/>
      <c r="AD244" s="139"/>
      <c r="AE244" s="119">
        <f t="shared" si="19"/>
        <v>0</v>
      </c>
      <c r="AF244" s="139"/>
      <c r="AG244" s="139"/>
      <c r="AH244" s="143"/>
      <c r="AI244" s="143"/>
      <c r="AJ244" s="143"/>
      <c r="AK244" s="143"/>
      <c r="AL244" s="143"/>
    </row>
    <row r="245" spans="1:38" ht="12.75" x14ac:dyDescent="0.2">
      <c r="A245" s="116">
        <v>240</v>
      </c>
      <c r="B245" s="134"/>
      <c r="C245" s="135"/>
      <c r="D245" s="135"/>
      <c r="E245" s="135"/>
      <c r="F245" s="135"/>
      <c r="G245" s="134"/>
      <c r="H245" s="136"/>
      <c r="I245" s="136"/>
      <c r="J245" s="134"/>
      <c r="K245" s="137"/>
      <c r="L245" s="134"/>
      <c r="M245" s="138"/>
      <c r="N245" s="138"/>
      <c r="O245" s="117">
        <f t="shared" si="15"/>
        <v>0</v>
      </c>
      <c r="P245" s="41"/>
      <c r="Q245" s="41"/>
      <c r="R245" s="120">
        <f t="shared" si="16"/>
        <v>0</v>
      </c>
      <c r="S245" s="139"/>
      <c r="T245" s="280"/>
      <c r="U245" s="41"/>
      <c r="V245" s="41"/>
      <c r="W245" s="138"/>
      <c r="X245" s="138"/>
      <c r="Y245" s="117">
        <f t="shared" si="17"/>
        <v>0</v>
      </c>
      <c r="Z245" s="118" t="str">
        <f t="shared" si="18"/>
        <v xml:space="preserve"> </v>
      </c>
      <c r="AA245" s="141"/>
      <c r="AB245" s="139"/>
      <c r="AC245" s="139"/>
      <c r="AD245" s="139"/>
      <c r="AE245" s="119">
        <f t="shared" si="19"/>
        <v>0</v>
      </c>
      <c r="AF245" s="139"/>
      <c r="AG245" s="139"/>
      <c r="AH245" s="143"/>
      <c r="AI245" s="143"/>
      <c r="AJ245" s="143"/>
      <c r="AK245" s="143"/>
      <c r="AL245" s="143"/>
    </row>
    <row r="246" spans="1:38" ht="12.75" x14ac:dyDescent="0.2">
      <c r="A246" s="116">
        <v>241</v>
      </c>
      <c r="B246" s="134"/>
      <c r="C246" s="135"/>
      <c r="D246" s="135"/>
      <c r="E246" s="135"/>
      <c r="F246" s="135"/>
      <c r="G246" s="134"/>
      <c r="H246" s="136"/>
      <c r="I246" s="136"/>
      <c r="J246" s="134"/>
      <c r="K246" s="137"/>
      <c r="L246" s="134"/>
      <c r="M246" s="138"/>
      <c r="N246" s="138"/>
      <c r="O246" s="117">
        <f t="shared" si="15"/>
        <v>0</v>
      </c>
      <c r="P246" s="41"/>
      <c r="Q246" s="41"/>
      <c r="R246" s="120">
        <f t="shared" si="16"/>
        <v>0</v>
      </c>
      <c r="S246" s="139"/>
      <c r="T246" s="280"/>
      <c r="U246" s="41"/>
      <c r="V246" s="41"/>
      <c r="W246" s="138"/>
      <c r="X246" s="138"/>
      <c r="Y246" s="117">
        <f t="shared" si="17"/>
        <v>0</v>
      </c>
      <c r="Z246" s="118" t="str">
        <f t="shared" si="18"/>
        <v xml:space="preserve"> </v>
      </c>
      <c r="AA246" s="141"/>
      <c r="AB246" s="139"/>
      <c r="AC246" s="139"/>
      <c r="AD246" s="139"/>
      <c r="AE246" s="119">
        <f t="shared" si="19"/>
        <v>0</v>
      </c>
      <c r="AF246" s="139"/>
      <c r="AG246" s="139"/>
      <c r="AH246" s="143"/>
      <c r="AI246" s="143"/>
      <c r="AJ246" s="143"/>
      <c r="AK246" s="143"/>
      <c r="AL246" s="143"/>
    </row>
    <row r="247" spans="1:38" ht="12.75" x14ac:dyDescent="0.2">
      <c r="A247" s="116">
        <v>242</v>
      </c>
      <c r="B247" s="134"/>
      <c r="C247" s="135"/>
      <c r="D247" s="135"/>
      <c r="E247" s="135"/>
      <c r="F247" s="135"/>
      <c r="G247" s="134"/>
      <c r="H247" s="136"/>
      <c r="I247" s="136"/>
      <c r="J247" s="134"/>
      <c r="K247" s="137"/>
      <c r="L247" s="134"/>
      <c r="M247" s="138"/>
      <c r="N247" s="138"/>
      <c r="O247" s="117">
        <f t="shared" si="15"/>
        <v>0</v>
      </c>
      <c r="P247" s="41"/>
      <c r="Q247" s="41"/>
      <c r="R247" s="120">
        <f t="shared" si="16"/>
        <v>0</v>
      </c>
      <c r="S247" s="139"/>
      <c r="T247" s="280"/>
      <c r="U247" s="41"/>
      <c r="V247" s="41"/>
      <c r="W247" s="138"/>
      <c r="X247" s="138"/>
      <c r="Y247" s="117">
        <f t="shared" si="17"/>
        <v>0</v>
      </c>
      <c r="Z247" s="118" t="str">
        <f t="shared" si="18"/>
        <v xml:space="preserve"> </v>
      </c>
      <c r="AA247" s="141"/>
      <c r="AB247" s="139"/>
      <c r="AC247" s="139"/>
      <c r="AD247" s="139"/>
      <c r="AE247" s="119">
        <f t="shared" si="19"/>
        <v>0</v>
      </c>
      <c r="AF247" s="139"/>
      <c r="AG247" s="139"/>
      <c r="AH247" s="143"/>
      <c r="AI247" s="143"/>
      <c r="AJ247" s="143"/>
      <c r="AK247" s="143"/>
      <c r="AL247" s="143"/>
    </row>
    <row r="248" spans="1:38" ht="12.75" x14ac:dyDescent="0.2">
      <c r="A248" s="116">
        <v>243</v>
      </c>
      <c r="B248" s="134"/>
      <c r="C248" s="135"/>
      <c r="D248" s="135"/>
      <c r="E248" s="135"/>
      <c r="F248" s="135"/>
      <c r="G248" s="134"/>
      <c r="H248" s="136"/>
      <c r="I248" s="136"/>
      <c r="J248" s="134"/>
      <c r="K248" s="137"/>
      <c r="L248" s="134"/>
      <c r="M248" s="138"/>
      <c r="N248" s="138"/>
      <c r="O248" s="117">
        <f t="shared" si="15"/>
        <v>0</v>
      </c>
      <c r="P248" s="41"/>
      <c r="Q248" s="41"/>
      <c r="R248" s="120">
        <f t="shared" si="16"/>
        <v>0</v>
      </c>
      <c r="S248" s="139"/>
      <c r="T248" s="280"/>
      <c r="U248" s="41"/>
      <c r="V248" s="41"/>
      <c r="W248" s="138"/>
      <c r="X248" s="138"/>
      <c r="Y248" s="117">
        <f t="shared" si="17"/>
        <v>0</v>
      </c>
      <c r="Z248" s="118" t="str">
        <f t="shared" si="18"/>
        <v xml:space="preserve"> </v>
      </c>
      <c r="AA248" s="141"/>
      <c r="AB248" s="139"/>
      <c r="AC248" s="139"/>
      <c r="AD248" s="139"/>
      <c r="AE248" s="119">
        <f t="shared" si="19"/>
        <v>0</v>
      </c>
      <c r="AF248" s="139"/>
      <c r="AG248" s="139"/>
      <c r="AH248" s="143"/>
      <c r="AI248" s="143"/>
      <c r="AJ248" s="143"/>
      <c r="AK248" s="143"/>
      <c r="AL248" s="143"/>
    </row>
    <row r="249" spans="1:38" ht="12.75" x14ac:dyDescent="0.2">
      <c r="A249" s="116">
        <v>244</v>
      </c>
      <c r="B249" s="134"/>
      <c r="C249" s="135"/>
      <c r="D249" s="135"/>
      <c r="E249" s="135"/>
      <c r="F249" s="135"/>
      <c r="G249" s="134"/>
      <c r="H249" s="136"/>
      <c r="I249" s="136"/>
      <c r="J249" s="134"/>
      <c r="K249" s="137"/>
      <c r="L249" s="134"/>
      <c r="M249" s="138"/>
      <c r="N249" s="138"/>
      <c r="O249" s="117">
        <f t="shared" si="15"/>
        <v>0</v>
      </c>
      <c r="P249" s="41"/>
      <c r="Q249" s="41"/>
      <c r="R249" s="120">
        <f t="shared" si="16"/>
        <v>0</v>
      </c>
      <c r="S249" s="139"/>
      <c r="T249" s="280"/>
      <c r="U249" s="41"/>
      <c r="V249" s="41"/>
      <c r="W249" s="138"/>
      <c r="X249" s="138"/>
      <c r="Y249" s="117">
        <f t="shared" si="17"/>
        <v>0</v>
      </c>
      <c r="Z249" s="118" t="str">
        <f t="shared" si="18"/>
        <v xml:space="preserve"> </v>
      </c>
      <c r="AA249" s="141"/>
      <c r="AB249" s="139"/>
      <c r="AC249" s="139"/>
      <c r="AD249" s="139"/>
      <c r="AE249" s="119">
        <f t="shared" si="19"/>
        <v>0</v>
      </c>
      <c r="AF249" s="139"/>
      <c r="AG249" s="139"/>
      <c r="AH249" s="143"/>
      <c r="AI249" s="143"/>
      <c r="AJ249" s="143"/>
      <c r="AK249" s="143"/>
      <c r="AL249" s="143"/>
    </row>
    <row r="250" spans="1:38" ht="12.75" x14ac:dyDescent="0.2">
      <c r="A250" s="116">
        <v>245</v>
      </c>
      <c r="B250" s="134"/>
      <c r="C250" s="135"/>
      <c r="D250" s="135"/>
      <c r="E250" s="135"/>
      <c r="F250" s="135"/>
      <c r="G250" s="134"/>
      <c r="H250" s="136"/>
      <c r="I250" s="136"/>
      <c r="J250" s="134"/>
      <c r="K250" s="137"/>
      <c r="L250" s="134"/>
      <c r="M250" s="138"/>
      <c r="N250" s="138"/>
      <c r="O250" s="117">
        <f t="shared" si="15"/>
        <v>0</v>
      </c>
      <c r="P250" s="41"/>
      <c r="Q250" s="41"/>
      <c r="R250" s="120">
        <f t="shared" si="16"/>
        <v>0</v>
      </c>
      <c r="S250" s="139"/>
      <c r="T250" s="280"/>
      <c r="U250" s="41"/>
      <c r="V250" s="41"/>
      <c r="W250" s="138"/>
      <c r="X250" s="138"/>
      <c r="Y250" s="117">
        <f t="shared" si="17"/>
        <v>0</v>
      </c>
      <c r="Z250" s="118" t="str">
        <f t="shared" si="18"/>
        <v xml:space="preserve"> </v>
      </c>
      <c r="AA250" s="141"/>
      <c r="AB250" s="139"/>
      <c r="AC250" s="139"/>
      <c r="AD250" s="139"/>
      <c r="AE250" s="119">
        <f t="shared" si="19"/>
        <v>0</v>
      </c>
      <c r="AF250" s="139"/>
      <c r="AG250" s="139"/>
      <c r="AH250" s="143"/>
      <c r="AI250" s="143"/>
      <c r="AJ250" s="143"/>
      <c r="AK250" s="143"/>
      <c r="AL250" s="143"/>
    </row>
    <row r="251" spans="1:38" ht="12.75" x14ac:dyDescent="0.2">
      <c r="A251" s="116">
        <v>246</v>
      </c>
      <c r="B251" s="134"/>
      <c r="C251" s="135"/>
      <c r="D251" s="135"/>
      <c r="E251" s="135"/>
      <c r="F251" s="135"/>
      <c r="G251" s="134"/>
      <c r="H251" s="136"/>
      <c r="I251" s="136"/>
      <c r="J251" s="134"/>
      <c r="K251" s="137"/>
      <c r="L251" s="134"/>
      <c r="M251" s="138"/>
      <c r="N251" s="138"/>
      <c r="O251" s="117">
        <f t="shared" si="15"/>
        <v>0</v>
      </c>
      <c r="P251" s="41"/>
      <c r="Q251" s="41"/>
      <c r="R251" s="120">
        <f t="shared" si="16"/>
        <v>0</v>
      </c>
      <c r="S251" s="139"/>
      <c r="T251" s="280"/>
      <c r="U251" s="41"/>
      <c r="V251" s="41"/>
      <c r="W251" s="138"/>
      <c r="X251" s="138"/>
      <c r="Y251" s="117">
        <f t="shared" si="17"/>
        <v>0</v>
      </c>
      <c r="Z251" s="118" t="str">
        <f t="shared" si="18"/>
        <v xml:space="preserve"> </v>
      </c>
      <c r="AA251" s="141"/>
      <c r="AB251" s="139"/>
      <c r="AC251" s="139"/>
      <c r="AD251" s="139"/>
      <c r="AE251" s="119">
        <f t="shared" si="19"/>
        <v>0</v>
      </c>
      <c r="AF251" s="139"/>
      <c r="AG251" s="139"/>
      <c r="AH251" s="143"/>
      <c r="AI251" s="143"/>
      <c r="AJ251" s="143"/>
      <c r="AK251" s="143"/>
      <c r="AL251" s="143"/>
    </row>
    <row r="252" spans="1:38" ht="12.75" x14ac:dyDescent="0.2">
      <c r="A252" s="116">
        <v>247</v>
      </c>
      <c r="B252" s="134"/>
      <c r="C252" s="135"/>
      <c r="D252" s="135"/>
      <c r="E252" s="135"/>
      <c r="F252" s="135"/>
      <c r="G252" s="134"/>
      <c r="H252" s="136"/>
      <c r="I252" s="136"/>
      <c r="J252" s="134"/>
      <c r="K252" s="137"/>
      <c r="L252" s="134"/>
      <c r="M252" s="138"/>
      <c r="N252" s="138"/>
      <c r="O252" s="117">
        <f t="shared" si="15"/>
        <v>0</v>
      </c>
      <c r="P252" s="41"/>
      <c r="Q252" s="41"/>
      <c r="R252" s="120">
        <f t="shared" si="16"/>
        <v>0</v>
      </c>
      <c r="S252" s="139"/>
      <c r="T252" s="280"/>
      <c r="U252" s="41"/>
      <c r="V252" s="41"/>
      <c r="W252" s="138"/>
      <c r="X252" s="138"/>
      <c r="Y252" s="117">
        <f t="shared" si="17"/>
        <v>0</v>
      </c>
      <c r="Z252" s="118" t="str">
        <f t="shared" si="18"/>
        <v xml:space="preserve"> </v>
      </c>
      <c r="AA252" s="141"/>
      <c r="AB252" s="139"/>
      <c r="AC252" s="139"/>
      <c r="AD252" s="139"/>
      <c r="AE252" s="119">
        <f t="shared" si="19"/>
        <v>0</v>
      </c>
      <c r="AF252" s="139"/>
      <c r="AG252" s="139"/>
      <c r="AH252" s="143"/>
      <c r="AI252" s="143"/>
      <c r="AJ252" s="143"/>
      <c r="AK252" s="143"/>
      <c r="AL252" s="143"/>
    </row>
    <row r="253" spans="1:38" ht="12.75" x14ac:dyDescent="0.2">
      <c r="A253" s="116">
        <v>248</v>
      </c>
      <c r="B253" s="134"/>
      <c r="C253" s="135"/>
      <c r="D253" s="135"/>
      <c r="E253" s="135"/>
      <c r="F253" s="135"/>
      <c r="G253" s="134"/>
      <c r="H253" s="136"/>
      <c r="I253" s="136"/>
      <c r="J253" s="134"/>
      <c r="K253" s="137"/>
      <c r="L253" s="134"/>
      <c r="M253" s="138"/>
      <c r="N253" s="138"/>
      <c r="O253" s="117">
        <f t="shared" si="15"/>
        <v>0</v>
      </c>
      <c r="P253" s="41"/>
      <c r="Q253" s="41"/>
      <c r="R253" s="120">
        <f t="shared" si="16"/>
        <v>0</v>
      </c>
      <c r="S253" s="139"/>
      <c r="T253" s="280"/>
      <c r="U253" s="41"/>
      <c r="V253" s="41"/>
      <c r="W253" s="138"/>
      <c r="X253" s="138"/>
      <c r="Y253" s="117">
        <f t="shared" si="17"/>
        <v>0</v>
      </c>
      <c r="Z253" s="118" t="str">
        <f t="shared" si="18"/>
        <v xml:space="preserve"> </v>
      </c>
      <c r="AA253" s="141"/>
      <c r="AB253" s="139"/>
      <c r="AC253" s="139"/>
      <c r="AD253" s="139"/>
      <c r="AE253" s="119">
        <f t="shared" si="19"/>
        <v>0</v>
      </c>
      <c r="AF253" s="139"/>
      <c r="AG253" s="139"/>
      <c r="AH253" s="143"/>
      <c r="AI253" s="143"/>
      <c r="AJ253" s="143"/>
      <c r="AK253" s="143"/>
      <c r="AL253" s="143"/>
    </row>
    <row r="254" spans="1:38" ht="12.75" x14ac:dyDescent="0.2">
      <c r="A254" s="116">
        <v>249</v>
      </c>
      <c r="B254" s="134"/>
      <c r="C254" s="135"/>
      <c r="D254" s="135"/>
      <c r="E254" s="135"/>
      <c r="F254" s="135"/>
      <c r="G254" s="134"/>
      <c r="H254" s="136"/>
      <c r="I254" s="136"/>
      <c r="J254" s="134"/>
      <c r="K254" s="137"/>
      <c r="L254" s="134"/>
      <c r="M254" s="138"/>
      <c r="N254" s="138"/>
      <c r="O254" s="117">
        <f t="shared" si="15"/>
        <v>0</v>
      </c>
      <c r="P254" s="41"/>
      <c r="Q254" s="41"/>
      <c r="R254" s="120">
        <f t="shared" si="16"/>
        <v>0</v>
      </c>
      <c r="S254" s="139"/>
      <c r="T254" s="280"/>
      <c r="U254" s="41"/>
      <c r="V254" s="41"/>
      <c r="W254" s="138"/>
      <c r="X254" s="138"/>
      <c r="Y254" s="117">
        <f t="shared" si="17"/>
        <v>0</v>
      </c>
      <c r="Z254" s="118" t="str">
        <f t="shared" si="18"/>
        <v xml:space="preserve"> </v>
      </c>
      <c r="AA254" s="141"/>
      <c r="AB254" s="139"/>
      <c r="AC254" s="139"/>
      <c r="AD254" s="139"/>
      <c r="AE254" s="119">
        <f t="shared" si="19"/>
        <v>0</v>
      </c>
      <c r="AF254" s="139"/>
      <c r="AG254" s="139"/>
      <c r="AH254" s="143"/>
      <c r="AI254" s="143"/>
      <c r="AJ254" s="143"/>
      <c r="AK254" s="143"/>
      <c r="AL254" s="143"/>
    </row>
    <row r="255" spans="1:38" ht="12.75" x14ac:dyDescent="0.2">
      <c r="A255" s="116">
        <v>250</v>
      </c>
      <c r="B255" s="134"/>
      <c r="C255" s="135"/>
      <c r="D255" s="135"/>
      <c r="E255" s="135"/>
      <c r="F255" s="135"/>
      <c r="G255" s="134"/>
      <c r="H255" s="136"/>
      <c r="I255" s="136"/>
      <c r="J255" s="134"/>
      <c r="K255" s="137"/>
      <c r="L255" s="134"/>
      <c r="M255" s="138"/>
      <c r="N255" s="138"/>
      <c r="O255" s="117">
        <f t="shared" si="15"/>
        <v>0</v>
      </c>
      <c r="P255" s="41"/>
      <c r="Q255" s="41"/>
      <c r="R255" s="120">
        <f t="shared" si="16"/>
        <v>0</v>
      </c>
      <c r="S255" s="139"/>
      <c r="T255" s="280"/>
      <c r="U255" s="41"/>
      <c r="V255" s="41"/>
      <c r="W255" s="138"/>
      <c r="X255" s="138"/>
      <c r="Y255" s="117">
        <f t="shared" si="17"/>
        <v>0</v>
      </c>
      <c r="Z255" s="118" t="str">
        <f t="shared" si="18"/>
        <v xml:space="preserve"> </v>
      </c>
      <c r="AA255" s="141"/>
      <c r="AB255" s="139"/>
      <c r="AC255" s="139"/>
      <c r="AD255" s="139"/>
      <c r="AE255" s="119">
        <f t="shared" si="19"/>
        <v>0</v>
      </c>
      <c r="AF255" s="139"/>
      <c r="AG255" s="139"/>
      <c r="AH255" s="143"/>
      <c r="AI255" s="143"/>
      <c r="AJ255" s="143"/>
      <c r="AK255" s="143"/>
      <c r="AL255" s="143"/>
    </row>
    <row r="256" spans="1:38" ht="12.75" x14ac:dyDescent="0.2">
      <c r="A256" s="116">
        <v>251</v>
      </c>
      <c r="B256" s="134"/>
      <c r="C256" s="135"/>
      <c r="D256" s="135"/>
      <c r="E256" s="135"/>
      <c r="F256" s="135"/>
      <c r="G256" s="134"/>
      <c r="H256" s="136"/>
      <c r="I256" s="136"/>
      <c r="J256" s="134"/>
      <c r="K256" s="137"/>
      <c r="L256" s="134"/>
      <c r="M256" s="138"/>
      <c r="N256" s="138"/>
      <c r="O256" s="117">
        <f t="shared" si="15"/>
        <v>0</v>
      </c>
      <c r="P256" s="41"/>
      <c r="Q256" s="41"/>
      <c r="R256" s="120">
        <f t="shared" si="16"/>
        <v>0</v>
      </c>
      <c r="S256" s="139"/>
      <c r="T256" s="280"/>
      <c r="U256" s="41"/>
      <c r="V256" s="41"/>
      <c r="W256" s="138"/>
      <c r="X256" s="138"/>
      <c r="Y256" s="117">
        <f t="shared" si="17"/>
        <v>0</v>
      </c>
      <c r="Z256" s="118" t="str">
        <f t="shared" si="18"/>
        <v xml:space="preserve"> </v>
      </c>
      <c r="AA256" s="141"/>
      <c r="AB256" s="139"/>
      <c r="AC256" s="139"/>
      <c r="AD256" s="139"/>
      <c r="AE256" s="119">
        <f t="shared" si="19"/>
        <v>0</v>
      </c>
      <c r="AF256" s="139"/>
      <c r="AG256" s="139"/>
      <c r="AH256" s="143"/>
      <c r="AI256" s="143"/>
      <c r="AJ256" s="143"/>
      <c r="AK256" s="143"/>
      <c r="AL256" s="143"/>
    </row>
    <row r="257" spans="1:38" ht="12.75" x14ac:dyDescent="0.2">
      <c r="A257" s="116">
        <v>252</v>
      </c>
      <c r="B257" s="134"/>
      <c r="C257" s="135"/>
      <c r="D257" s="135"/>
      <c r="E257" s="135"/>
      <c r="F257" s="135"/>
      <c r="G257" s="134"/>
      <c r="H257" s="136"/>
      <c r="I257" s="136"/>
      <c r="J257" s="134"/>
      <c r="K257" s="137"/>
      <c r="L257" s="134"/>
      <c r="M257" s="138"/>
      <c r="N257" s="138"/>
      <c r="O257" s="117">
        <f t="shared" si="15"/>
        <v>0</v>
      </c>
      <c r="P257" s="41"/>
      <c r="Q257" s="41"/>
      <c r="R257" s="120">
        <f t="shared" si="16"/>
        <v>0</v>
      </c>
      <c r="S257" s="139"/>
      <c r="T257" s="280"/>
      <c r="U257" s="41"/>
      <c r="V257" s="41"/>
      <c r="W257" s="138"/>
      <c r="X257" s="138"/>
      <c r="Y257" s="117">
        <f t="shared" si="17"/>
        <v>0</v>
      </c>
      <c r="Z257" s="118" t="str">
        <f t="shared" si="18"/>
        <v xml:space="preserve"> </v>
      </c>
      <c r="AA257" s="141"/>
      <c r="AB257" s="139"/>
      <c r="AC257" s="139"/>
      <c r="AD257" s="139"/>
      <c r="AE257" s="119">
        <f t="shared" si="19"/>
        <v>0</v>
      </c>
      <c r="AF257" s="139"/>
      <c r="AG257" s="139"/>
      <c r="AH257" s="143"/>
      <c r="AI257" s="143"/>
      <c r="AJ257" s="143"/>
      <c r="AK257" s="143"/>
      <c r="AL257" s="143"/>
    </row>
    <row r="258" spans="1:38" ht="12.75" x14ac:dyDescent="0.2">
      <c r="A258" s="116">
        <v>253</v>
      </c>
      <c r="B258" s="134"/>
      <c r="C258" s="135"/>
      <c r="D258" s="135"/>
      <c r="E258" s="135"/>
      <c r="F258" s="135"/>
      <c r="G258" s="134"/>
      <c r="H258" s="136"/>
      <c r="I258" s="136"/>
      <c r="J258" s="134"/>
      <c r="K258" s="137"/>
      <c r="L258" s="134"/>
      <c r="M258" s="138"/>
      <c r="N258" s="138"/>
      <c r="O258" s="117">
        <f t="shared" si="15"/>
        <v>0</v>
      </c>
      <c r="P258" s="41"/>
      <c r="Q258" s="41"/>
      <c r="R258" s="120">
        <f t="shared" si="16"/>
        <v>0</v>
      </c>
      <c r="S258" s="139"/>
      <c r="T258" s="280"/>
      <c r="U258" s="41"/>
      <c r="V258" s="41"/>
      <c r="W258" s="138"/>
      <c r="X258" s="138"/>
      <c r="Y258" s="117">
        <f t="shared" si="17"/>
        <v>0</v>
      </c>
      <c r="Z258" s="118" t="str">
        <f t="shared" si="18"/>
        <v xml:space="preserve"> </v>
      </c>
      <c r="AA258" s="141"/>
      <c r="AB258" s="139"/>
      <c r="AC258" s="139"/>
      <c r="AD258" s="139"/>
      <c r="AE258" s="119">
        <f t="shared" si="19"/>
        <v>0</v>
      </c>
      <c r="AF258" s="139"/>
      <c r="AG258" s="139"/>
      <c r="AH258" s="143"/>
      <c r="AI258" s="143"/>
      <c r="AJ258" s="143"/>
      <c r="AK258" s="143"/>
      <c r="AL258" s="143"/>
    </row>
    <row r="259" spans="1:38" ht="12.75" x14ac:dyDescent="0.2">
      <c r="A259" s="116">
        <v>254</v>
      </c>
      <c r="B259" s="134"/>
      <c r="C259" s="135"/>
      <c r="D259" s="135"/>
      <c r="E259" s="135"/>
      <c r="F259" s="135"/>
      <c r="G259" s="134"/>
      <c r="H259" s="136"/>
      <c r="I259" s="136"/>
      <c r="J259" s="134"/>
      <c r="K259" s="137"/>
      <c r="L259" s="134"/>
      <c r="M259" s="138"/>
      <c r="N259" s="138"/>
      <c r="O259" s="117">
        <f t="shared" si="15"/>
        <v>0</v>
      </c>
      <c r="P259" s="41"/>
      <c r="Q259" s="41"/>
      <c r="R259" s="120">
        <f t="shared" si="16"/>
        <v>0</v>
      </c>
      <c r="S259" s="139"/>
      <c r="T259" s="280"/>
      <c r="U259" s="41"/>
      <c r="V259" s="41"/>
      <c r="W259" s="138"/>
      <c r="X259" s="138"/>
      <c r="Y259" s="117">
        <f t="shared" si="17"/>
        <v>0</v>
      </c>
      <c r="Z259" s="118" t="str">
        <f t="shared" si="18"/>
        <v xml:space="preserve"> </v>
      </c>
      <c r="AA259" s="141"/>
      <c r="AB259" s="139"/>
      <c r="AC259" s="139"/>
      <c r="AD259" s="139"/>
      <c r="AE259" s="119">
        <f t="shared" si="19"/>
        <v>0</v>
      </c>
      <c r="AF259" s="139"/>
      <c r="AG259" s="139"/>
      <c r="AH259" s="143"/>
      <c r="AI259" s="143"/>
      <c r="AJ259" s="143"/>
      <c r="AK259" s="143"/>
      <c r="AL259" s="143"/>
    </row>
    <row r="260" spans="1:38" ht="12.75" x14ac:dyDescent="0.2">
      <c r="A260" s="116">
        <v>255</v>
      </c>
      <c r="B260" s="134"/>
      <c r="C260" s="135"/>
      <c r="D260" s="135"/>
      <c r="E260" s="135"/>
      <c r="F260" s="135"/>
      <c r="G260" s="134"/>
      <c r="H260" s="136"/>
      <c r="I260" s="136"/>
      <c r="J260" s="134"/>
      <c r="K260" s="137"/>
      <c r="L260" s="134"/>
      <c r="M260" s="138"/>
      <c r="N260" s="138"/>
      <c r="O260" s="117">
        <f t="shared" si="15"/>
        <v>0</v>
      </c>
      <c r="P260" s="41"/>
      <c r="Q260" s="41"/>
      <c r="R260" s="120">
        <f t="shared" si="16"/>
        <v>0</v>
      </c>
      <c r="S260" s="139"/>
      <c r="T260" s="280"/>
      <c r="U260" s="41"/>
      <c r="V260" s="41"/>
      <c r="W260" s="138"/>
      <c r="X260" s="138"/>
      <c r="Y260" s="117">
        <f t="shared" si="17"/>
        <v>0</v>
      </c>
      <c r="Z260" s="118" t="str">
        <f t="shared" si="18"/>
        <v xml:space="preserve"> </v>
      </c>
      <c r="AA260" s="141"/>
      <c r="AB260" s="139"/>
      <c r="AC260" s="139"/>
      <c r="AD260" s="139"/>
      <c r="AE260" s="119">
        <f t="shared" si="19"/>
        <v>0</v>
      </c>
      <c r="AF260" s="139"/>
      <c r="AG260" s="139"/>
      <c r="AH260" s="143"/>
      <c r="AI260" s="143"/>
      <c r="AJ260" s="143"/>
      <c r="AK260" s="143"/>
      <c r="AL260" s="143"/>
    </row>
    <row r="261" spans="1:38" ht="12.75" x14ac:dyDescent="0.2">
      <c r="A261" s="116">
        <v>256</v>
      </c>
      <c r="B261" s="134"/>
      <c r="C261" s="135"/>
      <c r="D261" s="135"/>
      <c r="E261" s="135"/>
      <c r="F261" s="135"/>
      <c r="G261" s="134"/>
      <c r="H261" s="136"/>
      <c r="I261" s="136"/>
      <c r="J261" s="134"/>
      <c r="K261" s="137"/>
      <c r="L261" s="134"/>
      <c r="M261" s="138"/>
      <c r="N261" s="138"/>
      <c r="O261" s="117">
        <f t="shared" si="15"/>
        <v>0</v>
      </c>
      <c r="P261" s="41"/>
      <c r="Q261" s="41"/>
      <c r="R261" s="120">
        <f t="shared" si="16"/>
        <v>0</v>
      </c>
      <c r="S261" s="139"/>
      <c r="T261" s="280"/>
      <c r="U261" s="41"/>
      <c r="V261" s="41"/>
      <c r="W261" s="138"/>
      <c r="X261" s="138"/>
      <c r="Y261" s="117">
        <f t="shared" si="17"/>
        <v>0</v>
      </c>
      <c r="Z261" s="118" t="str">
        <f t="shared" si="18"/>
        <v xml:space="preserve"> </v>
      </c>
      <c r="AA261" s="141"/>
      <c r="AB261" s="139"/>
      <c r="AC261" s="139"/>
      <c r="AD261" s="139"/>
      <c r="AE261" s="119">
        <f t="shared" si="19"/>
        <v>0</v>
      </c>
      <c r="AF261" s="139"/>
      <c r="AG261" s="139"/>
      <c r="AH261" s="143"/>
      <c r="AI261" s="143"/>
      <c r="AJ261" s="143"/>
      <c r="AK261" s="143"/>
      <c r="AL261" s="143"/>
    </row>
    <row r="262" spans="1:38" ht="12.75" x14ac:dyDescent="0.2">
      <c r="A262" s="116">
        <v>257</v>
      </c>
      <c r="B262" s="134"/>
      <c r="C262" s="135"/>
      <c r="D262" s="135"/>
      <c r="E262" s="135"/>
      <c r="F262" s="135"/>
      <c r="G262" s="134"/>
      <c r="H262" s="136"/>
      <c r="I262" s="136"/>
      <c r="J262" s="134"/>
      <c r="K262" s="137"/>
      <c r="L262" s="134"/>
      <c r="M262" s="138"/>
      <c r="N262" s="138"/>
      <c r="O262" s="117">
        <f t="shared" ref="O262:O325" si="20">SUM(M262:N262)</f>
        <v>0</v>
      </c>
      <c r="P262" s="41"/>
      <c r="Q262" s="41"/>
      <c r="R262" s="120">
        <f t="shared" si="16"/>
        <v>0</v>
      </c>
      <c r="S262" s="139"/>
      <c r="T262" s="280"/>
      <c r="U262" s="41"/>
      <c r="V262" s="41"/>
      <c r="W262" s="138"/>
      <c r="X262" s="138"/>
      <c r="Y262" s="117">
        <f t="shared" si="17"/>
        <v>0</v>
      </c>
      <c r="Z262" s="118" t="str">
        <f t="shared" si="18"/>
        <v xml:space="preserve"> </v>
      </c>
      <c r="AA262" s="141"/>
      <c r="AB262" s="139"/>
      <c r="AC262" s="139"/>
      <c r="AD262" s="139"/>
      <c r="AE262" s="119">
        <f t="shared" si="19"/>
        <v>0</v>
      </c>
      <c r="AF262" s="139"/>
      <c r="AG262" s="139"/>
      <c r="AH262" s="143"/>
      <c r="AI262" s="143"/>
      <c r="AJ262" s="143"/>
      <c r="AK262" s="143"/>
      <c r="AL262" s="143"/>
    </row>
    <row r="263" spans="1:38" ht="12.75" x14ac:dyDescent="0.2">
      <c r="A263" s="116">
        <v>258</v>
      </c>
      <c r="B263" s="134"/>
      <c r="C263" s="135"/>
      <c r="D263" s="135"/>
      <c r="E263" s="135"/>
      <c r="F263" s="135"/>
      <c r="G263" s="134"/>
      <c r="H263" s="136"/>
      <c r="I263" s="136"/>
      <c r="J263" s="134"/>
      <c r="K263" s="137"/>
      <c r="L263" s="134"/>
      <c r="M263" s="138"/>
      <c r="N263" s="138"/>
      <c r="O263" s="117">
        <f t="shared" si="20"/>
        <v>0</v>
      </c>
      <c r="P263" s="41"/>
      <c r="Q263" s="41"/>
      <c r="R263" s="120">
        <f t="shared" ref="R263:R326" si="21">P263-Q263</f>
        <v>0</v>
      </c>
      <c r="S263" s="139"/>
      <c r="T263" s="280"/>
      <c r="U263" s="41"/>
      <c r="V263" s="41"/>
      <c r="W263" s="138"/>
      <c r="X263" s="138"/>
      <c r="Y263" s="117">
        <f t="shared" ref="Y263:Y326" si="22">SUM(W263:X263)</f>
        <v>0</v>
      </c>
      <c r="Z263" s="118" t="str">
        <f t="shared" ref="Z263:Z326" si="23">IF(Y263,Y263/O263," ")</f>
        <v xml:space="preserve"> </v>
      </c>
      <c r="AA263" s="141"/>
      <c r="AB263" s="139"/>
      <c r="AC263" s="139"/>
      <c r="AD263" s="139"/>
      <c r="AE263" s="119">
        <f t="shared" ref="AE263:AE326" si="24">AB263+AC263+AD263</f>
        <v>0</v>
      </c>
      <c r="AF263" s="139"/>
      <c r="AG263" s="139"/>
      <c r="AH263" s="143"/>
      <c r="AI263" s="143"/>
      <c r="AJ263" s="143"/>
      <c r="AK263" s="143"/>
      <c r="AL263" s="143"/>
    </row>
    <row r="264" spans="1:38" ht="12.75" x14ac:dyDescent="0.2">
      <c r="A264" s="116">
        <v>259</v>
      </c>
      <c r="B264" s="134"/>
      <c r="C264" s="135"/>
      <c r="D264" s="135"/>
      <c r="E264" s="135"/>
      <c r="F264" s="135"/>
      <c r="G264" s="134"/>
      <c r="H264" s="136"/>
      <c r="I264" s="136"/>
      <c r="J264" s="134"/>
      <c r="K264" s="137"/>
      <c r="L264" s="134"/>
      <c r="M264" s="138"/>
      <c r="N264" s="138"/>
      <c r="O264" s="117">
        <f t="shared" si="20"/>
        <v>0</v>
      </c>
      <c r="P264" s="41"/>
      <c r="Q264" s="41"/>
      <c r="R264" s="120">
        <f t="shared" si="21"/>
        <v>0</v>
      </c>
      <c r="S264" s="139"/>
      <c r="T264" s="280"/>
      <c r="U264" s="41"/>
      <c r="V264" s="41"/>
      <c r="W264" s="138"/>
      <c r="X264" s="138"/>
      <c r="Y264" s="117">
        <f t="shared" si="22"/>
        <v>0</v>
      </c>
      <c r="Z264" s="118" t="str">
        <f t="shared" si="23"/>
        <v xml:space="preserve"> </v>
      </c>
      <c r="AA264" s="141"/>
      <c r="AB264" s="139"/>
      <c r="AC264" s="139"/>
      <c r="AD264" s="139"/>
      <c r="AE264" s="119">
        <f t="shared" si="24"/>
        <v>0</v>
      </c>
      <c r="AF264" s="139"/>
      <c r="AG264" s="139"/>
      <c r="AH264" s="143"/>
      <c r="AI264" s="143"/>
      <c r="AJ264" s="143"/>
      <c r="AK264" s="143"/>
      <c r="AL264" s="143"/>
    </row>
    <row r="265" spans="1:38" ht="12.75" x14ac:dyDescent="0.2">
      <c r="A265" s="116">
        <v>260</v>
      </c>
      <c r="B265" s="134"/>
      <c r="C265" s="135"/>
      <c r="D265" s="135"/>
      <c r="E265" s="135"/>
      <c r="F265" s="135"/>
      <c r="G265" s="134"/>
      <c r="H265" s="136"/>
      <c r="I265" s="136"/>
      <c r="J265" s="134"/>
      <c r="K265" s="137"/>
      <c r="L265" s="134"/>
      <c r="M265" s="138"/>
      <c r="N265" s="138"/>
      <c r="O265" s="117">
        <f t="shared" si="20"/>
        <v>0</v>
      </c>
      <c r="P265" s="41"/>
      <c r="Q265" s="41"/>
      <c r="R265" s="120">
        <f t="shared" si="21"/>
        <v>0</v>
      </c>
      <c r="S265" s="139"/>
      <c r="T265" s="280"/>
      <c r="U265" s="41"/>
      <c r="V265" s="41"/>
      <c r="W265" s="138"/>
      <c r="X265" s="138"/>
      <c r="Y265" s="117">
        <f t="shared" si="22"/>
        <v>0</v>
      </c>
      <c r="Z265" s="118" t="str">
        <f t="shared" si="23"/>
        <v xml:space="preserve"> </v>
      </c>
      <c r="AA265" s="141"/>
      <c r="AB265" s="139"/>
      <c r="AC265" s="139"/>
      <c r="AD265" s="139"/>
      <c r="AE265" s="119">
        <f t="shared" si="24"/>
        <v>0</v>
      </c>
      <c r="AF265" s="139"/>
      <c r="AG265" s="139"/>
      <c r="AH265" s="143"/>
      <c r="AI265" s="143"/>
      <c r="AJ265" s="143"/>
      <c r="AK265" s="143"/>
      <c r="AL265" s="143"/>
    </row>
    <row r="266" spans="1:38" ht="12.75" x14ac:dyDescent="0.2">
      <c r="A266" s="116">
        <v>261</v>
      </c>
      <c r="B266" s="134"/>
      <c r="C266" s="135"/>
      <c r="D266" s="135"/>
      <c r="E266" s="135"/>
      <c r="F266" s="135"/>
      <c r="G266" s="134"/>
      <c r="H266" s="136"/>
      <c r="I266" s="136"/>
      <c r="J266" s="134"/>
      <c r="K266" s="137"/>
      <c r="L266" s="134"/>
      <c r="M266" s="138"/>
      <c r="N266" s="138"/>
      <c r="O266" s="117">
        <f t="shared" si="20"/>
        <v>0</v>
      </c>
      <c r="P266" s="41"/>
      <c r="Q266" s="41"/>
      <c r="R266" s="120">
        <f t="shared" si="21"/>
        <v>0</v>
      </c>
      <c r="S266" s="139"/>
      <c r="T266" s="280"/>
      <c r="U266" s="41"/>
      <c r="V266" s="41"/>
      <c r="W266" s="138"/>
      <c r="X266" s="138"/>
      <c r="Y266" s="117">
        <f t="shared" si="22"/>
        <v>0</v>
      </c>
      <c r="Z266" s="118" t="str">
        <f t="shared" si="23"/>
        <v xml:space="preserve"> </v>
      </c>
      <c r="AA266" s="141"/>
      <c r="AB266" s="139"/>
      <c r="AC266" s="139"/>
      <c r="AD266" s="139"/>
      <c r="AE266" s="119">
        <f t="shared" si="24"/>
        <v>0</v>
      </c>
      <c r="AF266" s="139"/>
      <c r="AG266" s="139"/>
      <c r="AH266" s="143"/>
      <c r="AI266" s="143"/>
      <c r="AJ266" s="143"/>
      <c r="AK266" s="143"/>
      <c r="AL266" s="143"/>
    </row>
    <row r="267" spans="1:38" ht="12.75" x14ac:dyDescent="0.2">
      <c r="A267" s="116">
        <v>262</v>
      </c>
      <c r="B267" s="134"/>
      <c r="C267" s="135"/>
      <c r="D267" s="135"/>
      <c r="E267" s="135"/>
      <c r="F267" s="135"/>
      <c r="G267" s="134"/>
      <c r="H267" s="136"/>
      <c r="I267" s="136"/>
      <c r="J267" s="134"/>
      <c r="K267" s="137"/>
      <c r="L267" s="134"/>
      <c r="M267" s="138"/>
      <c r="N267" s="138"/>
      <c r="O267" s="117">
        <f t="shared" si="20"/>
        <v>0</v>
      </c>
      <c r="P267" s="41"/>
      <c r="Q267" s="41"/>
      <c r="R267" s="120">
        <f t="shared" si="21"/>
        <v>0</v>
      </c>
      <c r="S267" s="139"/>
      <c r="T267" s="280"/>
      <c r="U267" s="41"/>
      <c r="V267" s="41"/>
      <c r="W267" s="138"/>
      <c r="X267" s="138"/>
      <c r="Y267" s="117">
        <f t="shared" si="22"/>
        <v>0</v>
      </c>
      <c r="Z267" s="118" t="str">
        <f t="shared" si="23"/>
        <v xml:space="preserve"> </v>
      </c>
      <c r="AA267" s="141"/>
      <c r="AB267" s="139"/>
      <c r="AC267" s="139"/>
      <c r="AD267" s="139"/>
      <c r="AE267" s="119">
        <f t="shared" si="24"/>
        <v>0</v>
      </c>
      <c r="AF267" s="139"/>
      <c r="AG267" s="139"/>
      <c r="AH267" s="143"/>
      <c r="AI267" s="143"/>
      <c r="AJ267" s="143"/>
      <c r="AK267" s="143"/>
      <c r="AL267" s="143"/>
    </row>
    <row r="268" spans="1:38" ht="12.75" x14ac:dyDescent="0.2">
      <c r="A268" s="116">
        <v>263</v>
      </c>
      <c r="B268" s="134"/>
      <c r="C268" s="135"/>
      <c r="D268" s="135"/>
      <c r="E268" s="135"/>
      <c r="F268" s="135"/>
      <c r="G268" s="134"/>
      <c r="H268" s="136"/>
      <c r="I268" s="136"/>
      <c r="J268" s="134"/>
      <c r="K268" s="137"/>
      <c r="L268" s="134"/>
      <c r="M268" s="138"/>
      <c r="N268" s="138"/>
      <c r="O268" s="117">
        <f t="shared" si="20"/>
        <v>0</v>
      </c>
      <c r="P268" s="41"/>
      <c r="Q268" s="41"/>
      <c r="R268" s="120">
        <f t="shared" si="21"/>
        <v>0</v>
      </c>
      <c r="S268" s="139"/>
      <c r="T268" s="280"/>
      <c r="U268" s="41"/>
      <c r="V268" s="41"/>
      <c r="W268" s="138"/>
      <c r="X268" s="138"/>
      <c r="Y268" s="117">
        <f t="shared" si="22"/>
        <v>0</v>
      </c>
      <c r="Z268" s="118" t="str">
        <f t="shared" si="23"/>
        <v xml:space="preserve"> </v>
      </c>
      <c r="AA268" s="141"/>
      <c r="AB268" s="139"/>
      <c r="AC268" s="139"/>
      <c r="AD268" s="139"/>
      <c r="AE268" s="119">
        <f t="shared" si="24"/>
        <v>0</v>
      </c>
      <c r="AF268" s="139"/>
      <c r="AG268" s="139"/>
      <c r="AH268" s="143"/>
      <c r="AI268" s="143"/>
      <c r="AJ268" s="143"/>
      <c r="AK268" s="143"/>
      <c r="AL268" s="143"/>
    </row>
    <row r="269" spans="1:38" ht="12.75" x14ac:dyDescent="0.2">
      <c r="A269" s="116">
        <v>264</v>
      </c>
      <c r="B269" s="134"/>
      <c r="C269" s="135"/>
      <c r="D269" s="135"/>
      <c r="E269" s="135"/>
      <c r="F269" s="135"/>
      <c r="G269" s="134"/>
      <c r="H269" s="136"/>
      <c r="I269" s="136"/>
      <c r="J269" s="134"/>
      <c r="K269" s="137"/>
      <c r="L269" s="134"/>
      <c r="M269" s="138"/>
      <c r="N269" s="138"/>
      <c r="O269" s="117">
        <f t="shared" si="20"/>
        <v>0</v>
      </c>
      <c r="P269" s="41"/>
      <c r="Q269" s="41"/>
      <c r="R269" s="120">
        <f t="shared" si="21"/>
        <v>0</v>
      </c>
      <c r="S269" s="139"/>
      <c r="T269" s="280"/>
      <c r="U269" s="41"/>
      <c r="V269" s="41"/>
      <c r="W269" s="138"/>
      <c r="X269" s="138"/>
      <c r="Y269" s="117">
        <f t="shared" si="22"/>
        <v>0</v>
      </c>
      <c r="Z269" s="118" t="str">
        <f t="shared" si="23"/>
        <v xml:space="preserve"> </v>
      </c>
      <c r="AA269" s="141"/>
      <c r="AB269" s="139"/>
      <c r="AC269" s="139"/>
      <c r="AD269" s="139"/>
      <c r="AE269" s="119">
        <f t="shared" si="24"/>
        <v>0</v>
      </c>
      <c r="AF269" s="139"/>
      <c r="AG269" s="139"/>
      <c r="AH269" s="143"/>
      <c r="AI269" s="143"/>
      <c r="AJ269" s="143"/>
      <c r="AK269" s="143"/>
      <c r="AL269" s="143"/>
    </row>
    <row r="270" spans="1:38" ht="12.75" x14ac:dyDescent="0.2">
      <c r="A270" s="116">
        <v>265</v>
      </c>
      <c r="B270" s="134"/>
      <c r="C270" s="135"/>
      <c r="D270" s="135"/>
      <c r="E270" s="135"/>
      <c r="F270" s="135"/>
      <c r="G270" s="134"/>
      <c r="H270" s="136"/>
      <c r="I270" s="136"/>
      <c r="J270" s="134"/>
      <c r="K270" s="137"/>
      <c r="L270" s="134"/>
      <c r="M270" s="138"/>
      <c r="N270" s="138"/>
      <c r="O270" s="117">
        <f t="shared" si="20"/>
        <v>0</v>
      </c>
      <c r="P270" s="41"/>
      <c r="Q270" s="41"/>
      <c r="R270" s="120">
        <f t="shared" si="21"/>
        <v>0</v>
      </c>
      <c r="S270" s="139"/>
      <c r="T270" s="280"/>
      <c r="U270" s="41"/>
      <c r="V270" s="41"/>
      <c r="W270" s="138"/>
      <c r="X270" s="138"/>
      <c r="Y270" s="117">
        <f t="shared" si="22"/>
        <v>0</v>
      </c>
      <c r="Z270" s="118" t="str">
        <f t="shared" si="23"/>
        <v xml:space="preserve"> </v>
      </c>
      <c r="AA270" s="141"/>
      <c r="AB270" s="139"/>
      <c r="AC270" s="139"/>
      <c r="AD270" s="139"/>
      <c r="AE270" s="119">
        <f t="shared" si="24"/>
        <v>0</v>
      </c>
      <c r="AF270" s="139"/>
      <c r="AG270" s="139"/>
      <c r="AH270" s="143"/>
      <c r="AI270" s="143"/>
      <c r="AJ270" s="143"/>
      <c r="AK270" s="143"/>
      <c r="AL270" s="143"/>
    </row>
    <row r="271" spans="1:38" ht="12.75" x14ac:dyDescent="0.2">
      <c r="A271" s="116">
        <v>266</v>
      </c>
      <c r="B271" s="134"/>
      <c r="C271" s="135"/>
      <c r="D271" s="135"/>
      <c r="E271" s="135"/>
      <c r="F271" s="135"/>
      <c r="G271" s="134"/>
      <c r="H271" s="136"/>
      <c r="I271" s="136"/>
      <c r="J271" s="134"/>
      <c r="K271" s="137"/>
      <c r="L271" s="134"/>
      <c r="M271" s="138"/>
      <c r="N271" s="138"/>
      <c r="O271" s="117">
        <f t="shared" si="20"/>
        <v>0</v>
      </c>
      <c r="P271" s="41"/>
      <c r="Q271" s="41"/>
      <c r="R271" s="120">
        <f t="shared" si="21"/>
        <v>0</v>
      </c>
      <c r="S271" s="139"/>
      <c r="T271" s="280"/>
      <c r="U271" s="41"/>
      <c r="V271" s="41"/>
      <c r="W271" s="138"/>
      <c r="X271" s="138"/>
      <c r="Y271" s="117">
        <f t="shared" si="22"/>
        <v>0</v>
      </c>
      <c r="Z271" s="118" t="str">
        <f t="shared" si="23"/>
        <v xml:space="preserve"> </v>
      </c>
      <c r="AA271" s="141"/>
      <c r="AB271" s="139"/>
      <c r="AC271" s="139"/>
      <c r="AD271" s="139"/>
      <c r="AE271" s="119">
        <f t="shared" si="24"/>
        <v>0</v>
      </c>
      <c r="AF271" s="139"/>
      <c r="AG271" s="139"/>
      <c r="AH271" s="143"/>
      <c r="AI271" s="143"/>
      <c r="AJ271" s="143"/>
      <c r="AK271" s="143"/>
      <c r="AL271" s="143"/>
    </row>
    <row r="272" spans="1:38" ht="12.75" x14ac:dyDescent="0.2">
      <c r="A272" s="116">
        <v>267</v>
      </c>
      <c r="B272" s="134"/>
      <c r="C272" s="135"/>
      <c r="D272" s="135"/>
      <c r="E272" s="135"/>
      <c r="F272" s="135"/>
      <c r="G272" s="134"/>
      <c r="H272" s="136"/>
      <c r="I272" s="136"/>
      <c r="J272" s="134"/>
      <c r="K272" s="137"/>
      <c r="L272" s="134"/>
      <c r="M272" s="138"/>
      <c r="N272" s="138"/>
      <c r="O272" s="117">
        <f t="shared" si="20"/>
        <v>0</v>
      </c>
      <c r="P272" s="41"/>
      <c r="Q272" s="41"/>
      <c r="R272" s="120">
        <f t="shared" si="21"/>
        <v>0</v>
      </c>
      <c r="S272" s="139"/>
      <c r="T272" s="280"/>
      <c r="U272" s="41"/>
      <c r="V272" s="41"/>
      <c r="W272" s="138"/>
      <c r="X272" s="138"/>
      <c r="Y272" s="117">
        <f t="shared" si="22"/>
        <v>0</v>
      </c>
      <c r="Z272" s="118" t="str">
        <f t="shared" si="23"/>
        <v xml:space="preserve"> </v>
      </c>
      <c r="AA272" s="141"/>
      <c r="AB272" s="139"/>
      <c r="AC272" s="139"/>
      <c r="AD272" s="139"/>
      <c r="AE272" s="119">
        <f t="shared" si="24"/>
        <v>0</v>
      </c>
      <c r="AF272" s="139"/>
      <c r="AG272" s="139"/>
      <c r="AH272" s="143"/>
      <c r="AI272" s="143"/>
      <c r="AJ272" s="143"/>
      <c r="AK272" s="143"/>
      <c r="AL272" s="143"/>
    </row>
    <row r="273" spans="1:38" ht="12.75" x14ac:dyDescent="0.2">
      <c r="A273" s="116">
        <v>268</v>
      </c>
      <c r="B273" s="134"/>
      <c r="C273" s="135"/>
      <c r="D273" s="135"/>
      <c r="E273" s="135"/>
      <c r="F273" s="135"/>
      <c r="G273" s="134"/>
      <c r="H273" s="136"/>
      <c r="I273" s="136"/>
      <c r="J273" s="134"/>
      <c r="K273" s="137"/>
      <c r="L273" s="134"/>
      <c r="M273" s="138"/>
      <c r="N273" s="138"/>
      <c r="O273" s="117">
        <f t="shared" si="20"/>
        <v>0</v>
      </c>
      <c r="P273" s="41"/>
      <c r="Q273" s="41"/>
      <c r="R273" s="120">
        <f t="shared" si="21"/>
        <v>0</v>
      </c>
      <c r="S273" s="139"/>
      <c r="T273" s="280"/>
      <c r="U273" s="41"/>
      <c r="V273" s="41"/>
      <c r="W273" s="138"/>
      <c r="X273" s="138"/>
      <c r="Y273" s="117">
        <f t="shared" si="22"/>
        <v>0</v>
      </c>
      <c r="Z273" s="118" t="str">
        <f t="shared" si="23"/>
        <v xml:space="preserve"> </v>
      </c>
      <c r="AA273" s="141"/>
      <c r="AB273" s="139"/>
      <c r="AC273" s="139"/>
      <c r="AD273" s="139"/>
      <c r="AE273" s="119">
        <f t="shared" si="24"/>
        <v>0</v>
      </c>
      <c r="AF273" s="139"/>
      <c r="AG273" s="139"/>
      <c r="AH273" s="143"/>
      <c r="AI273" s="143"/>
      <c r="AJ273" s="143"/>
      <c r="AK273" s="143"/>
      <c r="AL273" s="143"/>
    </row>
    <row r="274" spans="1:38" ht="12.75" x14ac:dyDescent="0.2">
      <c r="A274" s="116">
        <v>269</v>
      </c>
      <c r="B274" s="134"/>
      <c r="C274" s="135"/>
      <c r="D274" s="135"/>
      <c r="E274" s="135"/>
      <c r="F274" s="135"/>
      <c r="G274" s="134"/>
      <c r="H274" s="136"/>
      <c r="I274" s="136"/>
      <c r="J274" s="134"/>
      <c r="K274" s="137"/>
      <c r="L274" s="134"/>
      <c r="M274" s="138"/>
      <c r="N274" s="138"/>
      <c r="O274" s="117">
        <f t="shared" si="20"/>
        <v>0</v>
      </c>
      <c r="P274" s="41"/>
      <c r="Q274" s="41"/>
      <c r="R274" s="120">
        <f t="shared" si="21"/>
        <v>0</v>
      </c>
      <c r="S274" s="139"/>
      <c r="T274" s="280"/>
      <c r="U274" s="41"/>
      <c r="V274" s="41"/>
      <c r="W274" s="138"/>
      <c r="X274" s="138"/>
      <c r="Y274" s="117">
        <f t="shared" si="22"/>
        <v>0</v>
      </c>
      <c r="Z274" s="118" t="str">
        <f t="shared" si="23"/>
        <v xml:space="preserve"> </v>
      </c>
      <c r="AA274" s="141"/>
      <c r="AB274" s="139"/>
      <c r="AC274" s="139"/>
      <c r="AD274" s="139"/>
      <c r="AE274" s="119">
        <f t="shared" si="24"/>
        <v>0</v>
      </c>
      <c r="AF274" s="139"/>
      <c r="AG274" s="139"/>
      <c r="AH274" s="143"/>
      <c r="AI274" s="143"/>
      <c r="AJ274" s="143"/>
      <c r="AK274" s="143"/>
      <c r="AL274" s="143"/>
    </row>
    <row r="275" spans="1:38" ht="12.75" x14ac:dyDescent="0.2">
      <c r="A275" s="116">
        <v>270</v>
      </c>
      <c r="B275" s="134"/>
      <c r="C275" s="135"/>
      <c r="D275" s="135"/>
      <c r="E275" s="135"/>
      <c r="F275" s="135"/>
      <c r="G275" s="134"/>
      <c r="H275" s="136"/>
      <c r="I275" s="136"/>
      <c r="J275" s="134"/>
      <c r="K275" s="137"/>
      <c r="L275" s="134"/>
      <c r="M275" s="138"/>
      <c r="N275" s="138"/>
      <c r="O275" s="117">
        <f t="shared" si="20"/>
        <v>0</v>
      </c>
      <c r="P275" s="41"/>
      <c r="Q275" s="41"/>
      <c r="R275" s="120">
        <f t="shared" si="21"/>
        <v>0</v>
      </c>
      <c r="S275" s="139"/>
      <c r="T275" s="280"/>
      <c r="U275" s="41"/>
      <c r="V275" s="41"/>
      <c r="W275" s="138"/>
      <c r="X275" s="138"/>
      <c r="Y275" s="117">
        <f t="shared" si="22"/>
        <v>0</v>
      </c>
      <c r="Z275" s="118" t="str">
        <f t="shared" si="23"/>
        <v xml:space="preserve"> </v>
      </c>
      <c r="AA275" s="141"/>
      <c r="AB275" s="139"/>
      <c r="AC275" s="139"/>
      <c r="AD275" s="139"/>
      <c r="AE275" s="119">
        <f t="shared" si="24"/>
        <v>0</v>
      </c>
      <c r="AF275" s="139"/>
      <c r="AG275" s="139"/>
      <c r="AH275" s="143"/>
      <c r="AI275" s="143"/>
      <c r="AJ275" s="143"/>
      <c r="AK275" s="143"/>
      <c r="AL275" s="143"/>
    </row>
    <row r="276" spans="1:38" ht="12.75" x14ac:dyDescent="0.2">
      <c r="A276" s="116">
        <v>271</v>
      </c>
      <c r="B276" s="134"/>
      <c r="C276" s="135"/>
      <c r="D276" s="135"/>
      <c r="E276" s="135"/>
      <c r="F276" s="135"/>
      <c r="G276" s="134"/>
      <c r="H276" s="136"/>
      <c r="I276" s="136"/>
      <c r="J276" s="134"/>
      <c r="K276" s="137"/>
      <c r="L276" s="134"/>
      <c r="M276" s="138"/>
      <c r="N276" s="138"/>
      <c r="O276" s="117">
        <f t="shared" si="20"/>
        <v>0</v>
      </c>
      <c r="P276" s="41"/>
      <c r="Q276" s="41"/>
      <c r="R276" s="120">
        <f t="shared" si="21"/>
        <v>0</v>
      </c>
      <c r="S276" s="139"/>
      <c r="T276" s="280"/>
      <c r="U276" s="41"/>
      <c r="V276" s="41"/>
      <c r="W276" s="138"/>
      <c r="X276" s="138"/>
      <c r="Y276" s="117">
        <f t="shared" si="22"/>
        <v>0</v>
      </c>
      <c r="Z276" s="118" t="str">
        <f t="shared" si="23"/>
        <v xml:space="preserve"> </v>
      </c>
      <c r="AA276" s="141"/>
      <c r="AB276" s="139"/>
      <c r="AC276" s="139"/>
      <c r="AD276" s="139"/>
      <c r="AE276" s="119">
        <f t="shared" si="24"/>
        <v>0</v>
      </c>
      <c r="AF276" s="139"/>
      <c r="AG276" s="139"/>
      <c r="AH276" s="143"/>
      <c r="AI276" s="143"/>
      <c r="AJ276" s="143"/>
      <c r="AK276" s="143"/>
      <c r="AL276" s="143"/>
    </row>
    <row r="277" spans="1:38" ht="12.75" x14ac:dyDescent="0.2">
      <c r="A277" s="116">
        <v>272</v>
      </c>
      <c r="B277" s="134"/>
      <c r="C277" s="135"/>
      <c r="D277" s="135"/>
      <c r="E277" s="135"/>
      <c r="F277" s="135"/>
      <c r="G277" s="134"/>
      <c r="H277" s="136"/>
      <c r="I277" s="136"/>
      <c r="J277" s="134"/>
      <c r="K277" s="137"/>
      <c r="L277" s="134"/>
      <c r="M277" s="138"/>
      <c r="N277" s="138"/>
      <c r="O277" s="117">
        <f t="shared" si="20"/>
        <v>0</v>
      </c>
      <c r="P277" s="41"/>
      <c r="Q277" s="41"/>
      <c r="R277" s="120">
        <f t="shared" si="21"/>
        <v>0</v>
      </c>
      <c r="S277" s="139"/>
      <c r="T277" s="280"/>
      <c r="U277" s="41"/>
      <c r="V277" s="41"/>
      <c r="W277" s="138"/>
      <c r="X277" s="138"/>
      <c r="Y277" s="117">
        <f t="shared" si="22"/>
        <v>0</v>
      </c>
      <c r="Z277" s="118" t="str">
        <f t="shared" si="23"/>
        <v xml:space="preserve"> </v>
      </c>
      <c r="AA277" s="141"/>
      <c r="AB277" s="139"/>
      <c r="AC277" s="139"/>
      <c r="AD277" s="139"/>
      <c r="AE277" s="119">
        <f t="shared" si="24"/>
        <v>0</v>
      </c>
      <c r="AF277" s="139"/>
      <c r="AG277" s="139"/>
      <c r="AH277" s="143"/>
      <c r="AI277" s="143"/>
      <c r="AJ277" s="143"/>
      <c r="AK277" s="143"/>
      <c r="AL277" s="143"/>
    </row>
    <row r="278" spans="1:38" ht="12.75" x14ac:dyDescent="0.2">
      <c r="A278" s="116">
        <v>273</v>
      </c>
      <c r="B278" s="134"/>
      <c r="C278" s="135"/>
      <c r="D278" s="135"/>
      <c r="E278" s="135"/>
      <c r="F278" s="135"/>
      <c r="G278" s="134"/>
      <c r="H278" s="136"/>
      <c r="I278" s="136"/>
      <c r="J278" s="134"/>
      <c r="K278" s="137"/>
      <c r="L278" s="134"/>
      <c r="M278" s="138"/>
      <c r="N278" s="138"/>
      <c r="O278" s="117">
        <f t="shared" si="20"/>
        <v>0</v>
      </c>
      <c r="P278" s="41"/>
      <c r="Q278" s="41"/>
      <c r="R278" s="120">
        <f t="shared" si="21"/>
        <v>0</v>
      </c>
      <c r="S278" s="139"/>
      <c r="T278" s="280"/>
      <c r="U278" s="41"/>
      <c r="V278" s="41"/>
      <c r="W278" s="138"/>
      <c r="X278" s="138"/>
      <c r="Y278" s="117">
        <f t="shared" si="22"/>
        <v>0</v>
      </c>
      <c r="Z278" s="118" t="str">
        <f t="shared" si="23"/>
        <v xml:space="preserve"> </v>
      </c>
      <c r="AA278" s="141"/>
      <c r="AB278" s="139"/>
      <c r="AC278" s="139"/>
      <c r="AD278" s="139"/>
      <c r="AE278" s="119">
        <f t="shared" si="24"/>
        <v>0</v>
      </c>
      <c r="AF278" s="139"/>
      <c r="AG278" s="139"/>
      <c r="AH278" s="143"/>
      <c r="AI278" s="143"/>
      <c r="AJ278" s="143"/>
      <c r="AK278" s="143"/>
      <c r="AL278" s="143"/>
    </row>
    <row r="279" spans="1:38" ht="12.75" x14ac:dyDescent="0.2">
      <c r="A279" s="116">
        <v>274</v>
      </c>
      <c r="B279" s="134"/>
      <c r="C279" s="135"/>
      <c r="D279" s="135"/>
      <c r="E279" s="135"/>
      <c r="F279" s="135"/>
      <c r="G279" s="134"/>
      <c r="H279" s="136"/>
      <c r="I279" s="136"/>
      <c r="J279" s="134"/>
      <c r="K279" s="137"/>
      <c r="L279" s="134"/>
      <c r="M279" s="138"/>
      <c r="N279" s="138"/>
      <c r="O279" s="117">
        <f t="shared" si="20"/>
        <v>0</v>
      </c>
      <c r="P279" s="41"/>
      <c r="Q279" s="41"/>
      <c r="R279" s="120">
        <f t="shared" si="21"/>
        <v>0</v>
      </c>
      <c r="S279" s="139"/>
      <c r="T279" s="280"/>
      <c r="U279" s="41"/>
      <c r="V279" s="41"/>
      <c r="W279" s="138"/>
      <c r="X279" s="138"/>
      <c r="Y279" s="117">
        <f t="shared" si="22"/>
        <v>0</v>
      </c>
      <c r="Z279" s="118" t="str">
        <f t="shared" si="23"/>
        <v xml:space="preserve"> </v>
      </c>
      <c r="AA279" s="141"/>
      <c r="AB279" s="139"/>
      <c r="AC279" s="139"/>
      <c r="AD279" s="139"/>
      <c r="AE279" s="119">
        <f t="shared" si="24"/>
        <v>0</v>
      </c>
      <c r="AF279" s="139"/>
      <c r="AG279" s="139"/>
      <c r="AH279" s="143"/>
      <c r="AI279" s="143"/>
      <c r="AJ279" s="143"/>
      <c r="AK279" s="143"/>
      <c r="AL279" s="143"/>
    </row>
    <row r="280" spans="1:38" ht="12.75" x14ac:dyDescent="0.2">
      <c r="A280" s="116">
        <v>275</v>
      </c>
      <c r="B280" s="134"/>
      <c r="C280" s="135"/>
      <c r="D280" s="135"/>
      <c r="E280" s="135"/>
      <c r="F280" s="135"/>
      <c r="G280" s="134"/>
      <c r="H280" s="136"/>
      <c r="I280" s="136"/>
      <c r="J280" s="134"/>
      <c r="K280" s="137"/>
      <c r="L280" s="134"/>
      <c r="M280" s="138"/>
      <c r="N280" s="138"/>
      <c r="O280" s="117">
        <f t="shared" si="20"/>
        <v>0</v>
      </c>
      <c r="P280" s="41"/>
      <c r="Q280" s="41"/>
      <c r="R280" s="120">
        <f t="shared" si="21"/>
        <v>0</v>
      </c>
      <c r="S280" s="139"/>
      <c r="T280" s="280"/>
      <c r="U280" s="41"/>
      <c r="V280" s="41"/>
      <c r="W280" s="138"/>
      <c r="X280" s="138"/>
      <c r="Y280" s="117">
        <f t="shared" si="22"/>
        <v>0</v>
      </c>
      <c r="Z280" s="118" t="str">
        <f t="shared" si="23"/>
        <v xml:space="preserve"> </v>
      </c>
      <c r="AA280" s="141"/>
      <c r="AB280" s="139"/>
      <c r="AC280" s="139"/>
      <c r="AD280" s="139"/>
      <c r="AE280" s="119">
        <f t="shared" si="24"/>
        <v>0</v>
      </c>
      <c r="AF280" s="139"/>
      <c r="AG280" s="139"/>
      <c r="AH280" s="143"/>
      <c r="AI280" s="143"/>
      <c r="AJ280" s="143"/>
      <c r="AK280" s="143"/>
      <c r="AL280" s="143"/>
    </row>
    <row r="281" spans="1:38" ht="12.75" x14ac:dyDescent="0.2">
      <c r="A281" s="116">
        <v>276</v>
      </c>
      <c r="B281" s="134"/>
      <c r="C281" s="135"/>
      <c r="D281" s="135"/>
      <c r="E281" s="135"/>
      <c r="F281" s="135"/>
      <c r="G281" s="134"/>
      <c r="H281" s="136"/>
      <c r="I281" s="136"/>
      <c r="J281" s="134"/>
      <c r="K281" s="137"/>
      <c r="L281" s="134"/>
      <c r="M281" s="138"/>
      <c r="N281" s="138"/>
      <c r="O281" s="117">
        <f t="shared" si="20"/>
        <v>0</v>
      </c>
      <c r="P281" s="41"/>
      <c r="Q281" s="41"/>
      <c r="R281" s="120">
        <f t="shared" si="21"/>
        <v>0</v>
      </c>
      <c r="S281" s="139"/>
      <c r="T281" s="280"/>
      <c r="U281" s="41"/>
      <c r="V281" s="41"/>
      <c r="W281" s="138"/>
      <c r="X281" s="138"/>
      <c r="Y281" s="117">
        <f t="shared" si="22"/>
        <v>0</v>
      </c>
      <c r="Z281" s="118" t="str">
        <f t="shared" si="23"/>
        <v xml:space="preserve"> </v>
      </c>
      <c r="AA281" s="141"/>
      <c r="AB281" s="139"/>
      <c r="AC281" s="139"/>
      <c r="AD281" s="139"/>
      <c r="AE281" s="119">
        <f t="shared" si="24"/>
        <v>0</v>
      </c>
      <c r="AF281" s="139"/>
      <c r="AG281" s="139"/>
      <c r="AH281" s="143"/>
      <c r="AI281" s="143"/>
      <c r="AJ281" s="143"/>
      <c r="AK281" s="143"/>
      <c r="AL281" s="143"/>
    </row>
    <row r="282" spans="1:38" ht="12.75" x14ac:dyDescent="0.2">
      <c r="A282" s="116">
        <v>277</v>
      </c>
      <c r="B282" s="134"/>
      <c r="C282" s="135"/>
      <c r="D282" s="135"/>
      <c r="E282" s="135"/>
      <c r="F282" s="135"/>
      <c r="G282" s="134"/>
      <c r="H282" s="136"/>
      <c r="I282" s="136"/>
      <c r="J282" s="134"/>
      <c r="K282" s="137"/>
      <c r="L282" s="134"/>
      <c r="M282" s="138"/>
      <c r="N282" s="138"/>
      <c r="O282" s="117">
        <f t="shared" si="20"/>
        <v>0</v>
      </c>
      <c r="P282" s="41"/>
      <c r="Q282" s="41"/>
      <c r="R282" s="120">
        <f t="shared" si="21"/>
        <v>0</v>
      </c>
      <c r="S282" s="139"/>
      <c r="T282" s="280"/>
      <c r="U282" s="41"/>
      <c r="V282" s="41"/>
      <c r="W282" s="138"/>
      <c r="X282" s="138"/>
      <c r="Y282" s="117">
        <f t="shared" si="22"/>
        <v>0</v>
      </c>
      <c r="Z282" s="118" t="str">
        <f t="shared" si="23"/>
        <v xml:space="preserve"> </v>
      </c>
      <c r="AA282" s="141"/>
      <c r="AB282" s="139"/>
      <c r="AC282" s="139"/>
      <c r="AD282" s="139"/>
      <c r="AE282" s="119">
        <f t="shared" si="24"/>
        <v>0</v>
      </c>
      <c r="AF282" s="139"/>
      <c r="AG282" s="139"/>
      <c r="AH282" s="143"/>
      <c r="AI282" s="143"/>
      <c r="AJ282" s="143"/>
      <c r="AK282" s="143"/>
      <c r="AL282" s="143"/>
    </row>
    <row r="283" spans="1:38" ht="12.75" x14ac:dyDescent="0.2">
      <c r="A283" s="116">
        <v>278</v>
      </c>
      <c r="B283" s="134"/>
      <c r="C283" s="135"/>
      <c r="D283" s="135"/>
      <c r="E283" s="135"/>
      <c r="F283" s="135"/>
      <c r="G283" s="134"/>
      <c r="H283" s="136"/>
      <c r="I283" s="136"/>
      <c r="J283" s="134"/>
      <c r="K283" s="137"/>
      <c r="L283" s="134"/>
      <c r="M283" s="138"/>
      <c r="N283" s="138"/>
      <c r="O283" s="117">
        <f t="shared" si="20"/>
        <v>0</v>
      </c>
      <c r="P283" s="41"/>
      <c r="Q283" s="41"/>
      <c r="R283" s="120">
        <f t="shared" si="21"/>
        <v>0</v>
      </c>
      <c r="S283" s="139"/>
      <c r="T283" s="280"/>
      <c r="U283" s="41"/>
      <c r="V283" s="41"/>
      <c r="W283" s="138"/>
      <c r="X283" s="138"/>
      <c r="Y283" s="117">
        <f t="shared" si="22"/>
        <v>0</v>
      </c>
      <c r="Z283" s="118" t="str">
        <f t="shared" si="23"/>
        <v xml:space="preserve"> </v>
      </c>
      <c r="AA283" s="141"/>
      <c r="AB283" s="139"/>
      <c r="AC283" s="139"/>
      <c r="AD283" s="139"/>
      <c r="AE283" s="119">
        <f t="shared" si="24"/>
        <v>0</v>
      </c>
      <c r="AF283" s="139"/>
      <c r="AG283" s="139"/>
      <c r="AH283" s="143"/>
      <c r="AI283" s="143"/>
      <c r="AJ283" s="143"/>
      <c r="AK283" s="143"/>
      <c r="AL283" s="143"/>
    </row>
    <row r="284" spans="1:38" ht="12.75" x14ac:dyDescent="0.2">
      <c r="A284" s="116">
        <v>279</v>
      </c>
      <c r="B284" s="134"/>
      <c r="C284" s="135"/>
      <c r="D284" s="135"/>
      <c r="E284" s="135"/>
      <c r="F284" s="135"/>
      <c r="G284" s="134"/>
      <c r="H284" s="136"/>
      <c r="I284" s="136"/>
      <c r="J284" s="134"/>
      <c r="K284" s="137"/>
      <c r="L284" s="134"/>
      <c r="M284" s="138"/>
      <c r="N284" s="138"/>
      <c r="O284" s="117">
        <f t="shared" si="20"/>
        <v>0</v>
      </c>
      <c r="P284" s="41"/>
      <c r="Q284" s="41"/>
      <c r="R284" s="120">
        <f t="shared" si="21"/>
        <v>0</v>
      </c>
      <c r="S284" s="139"/>
      <c r="T284" s="280"/>
      <c r="U284" s="41"/>
      <c r="V284" s="41"/>
      <c r="W284" s="138"/>
      <c r="X284" s="138"/>
      <c r="Y284" s="117">
        <f t="shared" si="22"/>
        <v>0</v>
      </c>
      <c r="Z284" s="118" t="str">
        <f t="shared" si="23"/>
        <v xml:space="preserve"> </v>
      </c>
      <c r="AA284" s="141"/>
      <c r="AB284" s="139"/>
      <c r="AC284" s="139"/>
      <c r="AD284" s="139"/>
      <c r="AE284" s="119">
        <f t="shared" si="24"/>
        <v>0</v>
      </c>
      <c r="AF284" s="139"/>
      <c r="AG284" s="139"/>
      <c r="AH284" s="143"/>
      <c r="AI284" s="143"/>
      <c r="AJ284" s="143"/>
      <c r="AK284" s="143"/>
      <c r="AL284" s="143"/>
    </row>
    <row r="285" spans="1:38" ht="12.75" x14ac:dyDescent="0.2">
      <c r="A285" s="116">
        <v>280</v>
      </c>
      <c r="B285" s="134"/>
      <c r="C285" s="135"/>
      <c r="D285" s="135"/>
      <c r="E285" s="135"/>
      <c r="F285" s="135"/>
      <c r="G285" s="134"/>
      <c r="H285" s="136"/>
      <c r="I285" s="136"/>
      <c r="J285" s="134"/>
      <c r="K285" s="137"/>
      <c r="L285" s="134"/>
      <c r="M285" s="138"/>
      <c r="N285" s="138"/>
      <c r="O285" s="117">
        <f t="shared" si="20"/>
        <v>0</v>
      </c>
      <c r="P285" s="41"/>
      <c r="Q285" s="41"/>
      <c r="R285" s="120">
        <f t="shared" si="21"/>
        <v>0</v>
      </c>
      <c r="S285" s="139"/>
      <c r="T285" s="280"/>
      <c r="U285" s="41"/>
      <c r="V285" s="41"/>
      <c r="W285" s="138"/>
      <c r="X285" s="138"/>
      <c r="Y285" s="117">
        <f t="shared" si="22"/>
        <v>0</v>
      </c>
      <c r="Z285" s="118" t="str">
        <f t="shared" si="23"/>
        <v xml:space="preserve"> </v>
      </c>
      <c r="AA285" s="141"/>
      <c r="AB285" s="139"/>
      <c r="AC285" s="139"/>
      <c r="AD285" s="139"/>
      <c r="AE285" s="119">
        <f t="shared" si="24"/>
        <v>0</v>
      </c>
      <c r="AF285" s="139"/>
      <c r="AG285" s="139"/>
      <c r="AH285" s="143"/>
      <c r="AI285" s="143"/>
      <c r="AJ285" s="143"/>
      <c r="AK285" s="143"/>
      <c r="AL285" s="143"/>
    </row>
    <row r="286" spans="1:38" ht="12.75" x14ac:dyDescent="0.2">
      <c r="A286" s="116">
        <v>281</v>
      </c>
      <c r="B286" s="134"/>
      <c r="C286" s="135"/>
      <c r="D286" s="135"/>
      <c r="E286" s="135"/>
      <c r="F286" s="135"/>
      <c r="G286" s="134"/>
      <c r="H286" s="136"/>
      <c r="I286" s="136"/>
      <c r="J286" s="134"/>
      <c r="K286" s="137"/>
      <c r="L286" s="134"/>
      <c r="M286" s="138"/>
      <c r="N286" s="138"/>
      <c r="O286" s="117">
        <f t="shared" si="20"/>
        <v>0</v>
      </c>
      <c r="P286" s="41"/>
      <c r="Q286" s="41"/>
      <c r="R286" s="120">
        <f t="shared" si="21"/>
        <v>0</v>
      </c>
      <c r="S286" s="139"/>
      <c r="T286" s="280"/>
      <c r="U286" s="41"/>
      <c r="V286" s="41"/>
      <c r="W286" s="138"/>
      <c r="X286" s="138"/>
      <c r="Y286" s="117">
        <f t="shared" si="22"/>
        <v>0</v>
      </c>
      <c r="Z286" s="118" t="str">
        <f t="shared" si="23"/>
        <v xml:space="preserve"> </v>
      </c>
      <c r="AA286" s="141"/>
      <c r="AB286" s="139"/>
      <c r="AC286" s="139"/>
      <c r="AD286" s="139"/>
      <c r="AE286" s="119">
        <f t="shared" si="24"/>
        <v>0</v>
      </c>
      <c r="AF286" s="139"/>
      <c r="AG286" s="139"/>
      <c r="AH286" s="143"/>
      <c r="AI286" s="143"/>
      <c r="AJ286" s="143"/>
      <c r="AK286" s="143"/>
      <c r="AL286" s="143"/>
    </row>
    <row r="287" spans="1:38" ht="12.75" x14ac:dyDescent="0.2">
      <c r="A287" s="116">
        <v>282</v>
      </c>
      <c r="B287" s="134"/>
      <c r="C287" s="135"/>
      <c r="D287" s="135"/>
      <c r="E287" s="135"/>
      <c r="F287" s="135"/>
      <c r="G287" s="134"/>
      <c r="H287" s="136"/>
      <c r="I287" s="136"/>
      <c r="J287" s="134"/>
      <c r="K287" s="137"/>
      <c r="L287" s="134"/>
      <c r="M287" s="138"/>
      <c r="N287" s="138"/>
      <c r="O287" s="117">
        <f t="shared" si="20"/>
        <v>0</v>
      </c>
      <c r="P287" s="41"/>
      <c r="Q287" s="41"/>
      <c r="R287" s="120">
        <f t="shared" si="21"/>
        <v>0</v>
      </c>
      <c r="S287" s="139"/>
      <c r="T287" s="280"/>
      <c r="U287" s="41"/>
      <c r="V287" s="41"/>
      <c r="W287" s="138"/>
      <c r="X287" s="138"/>
      <c r="Y287" s="117">
        <f t="shared" si="22"/>
        <v>0</v>
      </c>
      <c r="Z287" s="118" t="str">
        <f t="shared" si="23"/>
        <v xml:space="preserve"> </v>
      </c>
      <c r="AA287" s="141"/>
      <c r="AB287" s="139"/>
      <c r="AC287" s="139"/>
      <c r="AD287" s="139"/>
      <c r="AE287" s="119">
        <f t="shared" si="24"/>
        <v>0</v>
      </c>
      <c r="AF287" s="139"/>
      <c r="AG287" s="139"/>
      <c r="AH287" s="143"/>
      <c r="AI287" s="143"/>
      <c r="AJ287" s="143"/>
      <c r="AK287" s="143"/>
      <c r="AL287" s="143"/>
    </row>
    <row r="288" spans="1:38" ht="12.75" x14ac:dyDescent="0.2">
      <c r="A288" s="116">
        <v>283</v>
      </c>
      <c r="B288" s="134"/>
      <c r="C288" s="135"/>
      <c r="D288" s="135"/>
      <c r="E288" s="135"/>
      <c r="F288" s="135"/>
      <c r="G288" s="134"/>
      <c r="H288" s="136"/>
      <c r="I288" s="136"/>
      <c r="J288" s="134"/>
      <c r="K288" s="137"/>
      <c r="L288" s="134"/>
      <c r="M288" s="138"/>
      <c r="N288" s="138"/>
      <c r="O288" s="117">
        <f t="shared" si="20"/>
        <v>0</v>
      </c>
      <c r="P288" s="41"/>
      <c r="Q288" s="41"/>
      <c r="R288" s="120">
        <f t="shared" si="21"/>
        <v>0</v>
      </c>
      <c r="S288" s="139"/>
      <c r="T288" s="280"/>
      <c r="U288" s="41"/>
      <c r="V288" s="41"/>
      <c r="W288" s="138"/>
      <c r="X288" s="138"/>
      <c r="Y288" s="117">
        <f t="shared" si="22"/>
        <v>0</v>
      </c>
      <c r="Z288" s="118" t="str">
        <f t="shared" si="23"/>
        <v xml:space="preserve"> </v>
      </c>
      <c r="AA288" s="141"/>
      <c r="AB288" s="139"/>
      <c r="AC288" s="139"/>
      <c r="AD288" s="139"/>
      <c r="AE288" s="119">
        <f t="shared" si="24"/>
        <v>0</v>
      </c>
      <c r="AF288" s="139"/>
      <c r="AG288" s="139"/>
      <c r="AH288" s="143"/>
      <c r="AI288" s="143"/>
      <c r="AJ288" s="143"/>
      <c r="AK288" s="143"/>
      <c r="AL288" s="143"/>
    </row>
    <row r="289" spans="1:38" ht="12.75" x14ac:dyDescent="0.2">
      <c r="A289" s="116">
        <v>284</v>
      </c>
      <c r="B289" s="134"/>
      <c r="C289" s="135"/>
      <c r="D289" s="135"/>
      <c r="E289" s="135"/>
      <c r="F289" s="135"/>
      <c r="G289" s="134"/>
      <c r="H289" s="136"/>
      <c r="I289" s="136"/>
      <c r="J289" s="134"/>
      <c r="K289" s="137"/>
      <c r="L289" s="134"/>
      <c r="M289" s="138"/>
      <c r="N289" s="138"/>
      <c r="O289" s="117">
        <f t="shared" si="20"/>
        <v>0</v>
      </c>
      <c r="P289" s="41"/>
      <c r="Q289" s="41"/>
      <c r="R289" s="120">
        <f t="shared" si="21"/>
        <v>0</v>
      </c>
      <c r="S289" s="139"/>
      <c r="T289" s="280"/>
      <c r="U289" s="41"/>
      <c r="V289" s="41"/>
      <c r="W289" s="138"/>
      <c r="X289" s="138"/>
      <c r="Y289" s="117">
        <f t="shared" si="22"/>
        <v>0</v>
      </c>
      <c r="Z289" s="118" t="str">
        <f t="shared" si="23"/>
        <v xml:space="preserve"> </v>
      </c>
      <c r="AA289" s="141"/>
      <c r="AB289" s="139"/>
      <c r="AC289" s="139"/>
      <c r="AD289" s="139"/>
      <c r="AE289" s="119">
        <f t="shared" si="24"/>
        <v>0</v>
      </c>
      <c r="AF289" s="139"/>
      <c r="AG289" s="139"/>
      <c r="AH289" s="143"/>
      <c r="AI289" s="143"/>
      <c r="AJ289" s="143"/>
      <c r="AK289" s="143"/>
      <c r="AL289" s="143"/>
    </row>
    <row r="290" spans="1:38" ht="12.75" x14ac:dyDescent="0.2">
      <c r="A290" s="116">
        <v>285</v>
      </c>
      <c r="B290" s="134"/>
      <c r="C290" s="135"/>
      <c r="D290" s="135"/>
      <c r="E290" s="135"/>
      <c r="F290" s="135"/>
      <c r="G290" s="134"/>
      <c r="H290" s="136"/>
      <c r="I290" s="136"/>
      <c r="J290" s="134"/>
      <c r="K290" s="137"/>
      <c r="L290" s="134"/>
      <c r="M290" s="138"/>
      <c r="N290" s="138"/>
      <c r="O290" s="117">
        <f t="shared" si="20"/>
        <v>0</v>
      </c>
      <c r="P290" s="41"/>
      <c r="Q290" s="41"/>
      <c r="R290" s="120">
        <f t="shared" si="21"/>
        <v>0</v>
      </c>
      <c r="S290" s="139"/>
      <c r="T290" s="280"/>
      <c r="U290" s="41"/>
      <c r="V290" s="41"/>
      <c r="W290" s="138"/>
      <c r="X290" s="138"/>
      <c r="Y290" s="117">
        <f t="shared" si="22"/>
        <v>0</v>
      </c>
      <c r="Z290" s="118" t="str">
        <f t="shared" si="23"/>
        <v xml:space="preserve"> </v>
      </c>
      <c r="AA290" s="141"/>
      <c r="AB290" s="139"/>
      <c r="AC290" s="139"/>
      <c r="AD290" s="139"/>
      <c r="AE290" s="119">
        <f t="shared" si="24"/>
        <v>0</v>
      </c>
      <c r="AF290" s="139"/>
      <c r="AG290" s="139"/>
      <c r="AH290" s="143"/>
      <c r="AI290" s="143"/>
      <c r="AJ290" s="143"/>
      <c r="AK290" s="143"/>
      <c r="AL290" s="143"/>
    </row>
    <row r="291" spans="1:38" ht="12.75" x14ac:dyDescent="0.2">
      <c r="A291" s="116">
        <v>286</v>
      </c>
      <c r="B291" s="134"/>
      <c r="C291" s="135"/>
      <c r="D291" s="135"/>
      <c r="E291" s="135"/>
      <c r="F291" s="135"/>
      <c r="G291" s="134"/>
      <c r="H291" s="136"/>
      <c r="I291" s="136"/>
      <c r="J291" s="134"/>
      <c r="K291" s="137"/>
      <c r="L291" s="134"/>
      <c r="M291" s="138"/>
      <c r="N291" s="138"/>
      <c r="O291" s="117">
        <f t="shared" si="20"/>
        <v>0</v>
      </c>
      <c r="P291" s="41"/>
      <c r="Q291" s="41"/>
      <c r="R291" s="120">
        <f t="shared" si="21"/>
        <v>0</v>
      </c>
      <c r="S291" s="139"/>
      <c r="T291" s="280"/>
      <c r="U291" s="41"/>
      <c r="V291" s="41"/>
      <c r="W291" s="138"/>
      <c r="X291" s="138"/>
      <c r="Y291" s="117">
        <f t="shared" si="22"/>
        <v>0</v>
      </c>
      <c r="Z291" s="118" t="str">
        <f t="shared" si="23"/>
        <v xml:space="preserve"> </v>
      </c>
      <c r="AA291" s="141"/>
      <c r="AB291" s="139"/>
      <c r="AC291" s="139"/>
      <c r="AD291" s="139"/>
      <c r="AE291" s="119">
        <f t="shared" si="24"/>
        <v>0</v>
      </c>
      <c r="AF291" s="139"/>
      <c r="AG291" s="139"/>
      <c r="AH291" s="143"/>
      <c r="AI291" s="143"/>
      <c r="AJ291" s="143"/>
      <c r="AK291" s="143"/>
      <c r="AL291" s="143"/>
    </row>
    <row r="292" spans="1:38" ht="12.75" x14ac:dyDescent="0.2">
      <c r="A292" s="116">
        <v>287</v>
      </c>
      <c r="B292" s="134"/>
      <c r="C292" s="135"/>
      <c r="D292" s="135"/>
      <c r="E292" s="135"/>
      <c r="F292" s="135"/>
      <c r="G292" s="134"/>
      <c r="H292" s="136"/>
      <c r="I292" s="136"/>
      <c r="J292" s="134"/>
      <c r="K292" s="137"/>
      <c r="L292" s="134"/>
      <c r="M292" s="138"/>
      <c r="N292" s="138"/>
      <c r="O292" s="117">
        <f t="shared" si="20"/>
        <v>0</v>
      </c>
      <c r="P292" s="41"/>
      <c r="Q292" s="41"/>
      <c r="R292" s="120">
        <f t="shared" si="21"/>
        <v>0</v>
      </c>
      <c r="S292" s="139"/>
      <c r="T292" s="280"/>
      <c r="U292" s="41"/>
      <c r="V292" s="41"/>
      <c r="W292" s="138"/>
      <c r="X292" s="138"/>
      <c r="Y292" s="117">
        <f t="shared" si="22"/>
        <v>0</v>
      </c>
      <c r="Z292" s="118" t="str">
        <f t="shared" si="23"/>
        <v xml:space="preserve"> </v>
      </c>
      <c r="AA292" s="141"/>
      <c r="AB292" s="139"/>
      <c r="AC292" s="139"/>
      <c r="AD292" s="139"/>
      <c r="AE292" s="119">
        <f t="shared" si="24"/>
        <v>0</v>
      </c>
      <c r="AF292" s="139"/>
      <c r="AG292" s="139"/>
      <c r="AH292" s="143"/>
      <c r="AI292" s="143"/>
      <c r="AJ292" s="143"/>
      <c r="AK292" s="143"/>
      <c r="AL292" s="143"/>
    </row>
    <row r="293" spans="1:38" ht="12.75" x14ac:dyDescent="0.2">
      <c r="A293" s="116">
        <v>288</v>
      </c>
      <c r="B293" s="134"/>
      <c r="C293" s="135"/>
      <c r="D293" s="135"/>
      <c r="E293" s="135"/>
      <c r="F293" s="135"/>
      <c r="G293" s="134"/>
      <c r="H293" s="136"/>
      <c r="I293" s="136"/>
      <c r="J293" s="134"/>
      <c r="K293" s="137"/>
      <c r="L293" s="134"/>
      <c r="M293" s="138"/>
      <c r="N293" s="138"/>
      <c r="O293" s="117">
        <f t="shared" si="20"/>
        <v>0</v>
      </c>
      <c r="P293" s="41"/>
      <c r="Q293" s="41"/>
      <c r="R293" s="120">
        <f t="shared" si="21"/>
        <v>0</v>
      </c>
      <c r="S293" s="139"/>
      <c r="T293" s="280"/>
      <c r="U293" s="41"/>
      <c r="V293" s="41"/>
      <c r="W293" s="138"/>
      <c r="X293" s="138"/>
      <c r="Y293" s="117">
        <f t="shared" si="22"/>
        <v>0</v>
      </c>
      <c r="Z293" s="118" t="str">
        <f t="shared" si="23"/>
        <v xml:space="preserve"> </v>
      </c>
      <c r="AA293" s="141"/>
      <c r="AB293" s="139"/>
      <c r="AC293" s="139"/>
      <c r="AD293" s="139"/>
      <c r="AE293" s="119">
        <f t="shared" si="24"/>
        <v>0</v>
      </c>
      <c r="AF293" s="139"/>
      <c r="AG293" s="139"/>
      <c r="AH293" s="143"/>
      <c r="AI293" s="143"/>
      <c r="AJ293" s="143"/>
      <c r="AK293" s="143"/>
      <c r="AL293" s="143"/>
    </row>
    <row r="294" spans="1:38" ht="12.75" x14ac:dyDescent="0.2">
      <c r="A294" s="116">
        <v>289</v>
      </c>
      <c r="B294" s="134"/>
      <c r="C294" s="135"/>
      <c r="D294" s="135"/>
      <c r="E294" s="135"/>
      <c r="F294" s="135"/>
      <c r="G294" s="134"/>
      <c r="H294" s="136"/>
      <c r="I294" s="136"/>
      <c r="J294" s="134"/>
      <c r="K294" s="137"/>
      <c r="L294" s="134"/>
      <c r="M294" s="138"/>
      <c r="N294" s="138"/>
      <c r="O294" s="117">
        <f t="shared" si="20"/>
        <v>0</v>
      </c>
      <c r="P294" s="41"/>
      <c r="Q294" s="41"/>
      <c r="R294" s="120">
        <f t="shared" si="21"/>
        <v>0</v>
      </c>
      <c r="S294" s="139"/>
      <c r="T294" s="280"/>
      <c r="U294" s="41"/>
      <c r="V294" s="41"/>
      <c r="W294" s="138"/>
      <c r="X294" s="138"/>
      <c r="Y294" s="117">
        <f t="shared" si="22"/>
        <v>0</v>
      </c>
      <c r="Z294" s="118" t="str">
        <f t="shared" si="23"/>
        <v xml:space="preserve"> </v>
      </c>
      <c r="AA294" s="141"/>
      <c r="AB294" s="139"/>
      <c r="AC294" s="139"/>
      <c r="AD294" s="139"/>
      <c r="AE294" s="119">
        <f t="shared" si="24"/>
        <v>0</v>
      </c>
      <c r="AF294" s="139"/>
      <c r="AG294" s="139"/>
      <c r="AH294" s="143"/>
      <c r="AI294" s="143"/>
      <c r="AJ294" s="143"/>
      <c r="AK294" s="143"/>
      <c r="AL294" s="143"/>
    </row>
    <row r="295" spans="1:38" ht="12.75" x14ac:dyDescent="0.2">
      <c r="A295" s="116">
        <v>290</v>
      </c>
      <c r="B295" s="134"/>
      <c r="C295" s="135"/>
      <c r="D295" s="135"/>
      <c r="E295" s="135"/>
      <c r="F295" s="135"/>
      <c r="G295" s="134"/>
      <c r="H295" s="136"/>
      <c r="I295" s="136"/>
      <c r="J295" s="134"/>
      <c r="K295" s="137"/>
      <c r="L295" s="134"/>
      <c r="M295" s="138"/>
      <c r="N295" s="138"/>
      <c r="O295" s="117">
        <f t="shared" si="20"/>
        <v>0</v>
      </c>
      <c r="P295" s="41"/>
      <c r="Q295" s="41"/>
      <c r="R295" s="120">
        <f t="shared" si="21"/>
        <v>0</v>
      </c>
      <c r="S295" s="139"/>
      <c r="T295" s="280"/>
      <c r="U295" s="41"/>
      <c r="V295" s="41"/>
      <c r="W295" s="138"/>
      <c r="X295" s="138"/>
      <c r="Y295" s="117">
        <f t="shared" si="22"/>
        <v>0</v>
      </c>
      <c r="Z295" s="118" t="str">
        <f t="shared" si="23"/>
        <v xml:space="preserve"> </v>
      </c>
      <c r="AA295" s="141"/>
      <c r="AB295" s="139"/>
      <c r="AC295" s="139"/>
      <c r="AD295" s="139"/>
      <c r="AE295" s="119">
        <f t="shared" si="24"/>
        <v>0</v>
      </c>
      <c r="AF295" s="139"/>
      <c r="AG295" s="139"/>
      <c r="AH295" s="143"/>
      <c r="AI295" s="143"/>
      <c r="AJ295" s="143"/>
      <c r="AK295" s="143"/>
      <c r="AL295" s="143"/>
    </row>
    <row r="296" spans="1:38" ht="12.75" x14ac:dyDescent="0.2">
      <c r="A296" s="116">
        <v>291</v>
      </c>
      <c r="B296" s="134"/>
      <c r="C296" s="135"/>
      <c r="D296" s="135"/>
      <c r="E296" s="135"/>
      <c r="F296" s="135"/>
      <c r="G296" s="134"/>
      <c r="H296" s="136"/>
      <c r="I296" s="136"/>
      <c r="J296" s="134"/>
      <c r="K296" s="137"/>
      <c r="L296" s="134"/>
      <c r="M296" s="138"/>
      <c r="N296" s="138"/>
      <c r="O296" s="117">
        <f t="shared" si="20"/>
        <v>0</v>
      </c>
      <c r="P296" s="41"/>
      <c r="Q296" s="41"/>
      <c r="R296" s="120">
        <f t="shared" si="21"/>
        <v>0</v>
      </c>
      <c r="S296" s="139"/>
      <c r="T296" s="280"/>
      <c r="U296" s="41"/>
      <c r="V296" s="41"/>
      <c r="W296" s="138"/>
      <c r="X296" s="138"/>
      <c r="Y296" s="117">
        <f t="shared" si="22"/>
        <v>0</v>
      </c>
      <c r="Z296" s="118" t="str">
        <f t="shared" si="23"/>
        <v xml:space="preserve"> </v>
      </c>
      <c r="AA296" s="141"/>
      <c r="AB296" s="139"/>
      <c r="AC296" s="139"/>
      <c r="AD296" s="139"/>
      <c r="AE296" s="119">
        <f t="shared" si="24"/>
        <v>0</v>
      </c>
      <c r="AF296" s="139"/>
      <c r="AG296" s="139"/>
      <c r="AH296" s="143"/>
      <c r="AI296" s="143"/>
      <c r="AJ296" s="143"/>
      <c r="AK296" s="143"/>
      <c r="AL296" s="143"/>
    </row>
    <row r="297" spans="1:38" ht="12.75" x14ac:dyDescent="0.2">
      <c r="A297" s="116">
        <v>292</v>
      </c>
      <c r="B297" s="134"/>
      <c r="C297" s="135"/>
      <c r="D297" s="135"/>
      <c r="E297" s="135"/>
      <c r="F297" s="135"/>
      <c r="G297" s="134"/>
      <c r="H297" s="136"/>
      <c r="I297" s="136"/>
      <c r="J297" s="134"/>
      <c r="K297" s="137"/>
      <c r="L297" s="134"/>
      <c r="M297" s="138"/>
      <c r="N297" s="138"/>
      <c r="O297" s="117">
        <f t="shared" si="20"/>
        <v>0</v>
      </c>
      <c r="P297" s="41"/>
      <c r="Q297" s="41"/>
      <c r="R297" s="120">
        <f t="shared" si="21"/>
        <v>0</v>
      </c>
      <c r="S297" s="139"/>
      <c r="T297" s="280"/>
      <c r="U297" s="41"/>
      <c r="V297" s="41"/>
      <c r="W297" s="138"/>
      <c r="X297" s="138"/>
      <c r="Y297" s="117">
        <f t="shared" si="22"/>
        <v>0</v>
      </c>
      <c r="Z297" s="118" t="str">
        <f t="shared" si="23"/>
        <v xml:space="preserve"> </v>
      </c>
      <c r="AA297" s="141"/>
      <c r="AB297" s="139"/>
      <c r="AC297" s="139"/>
      <c r="AD297" s="139"/>
      <c r="AE297" s="119">
        <f t="shared" si="24"/>
        <v>0</v>
      </c>
      <c r="AF297" s="139"/>
      <c r="AG297" s="139"/>
      <c r="AH297" s="143"/>
      <c r="AI297" s="143"/>
      <c r="AJ297" s="143"/>
      <c r="AK297" s="143"/>
      <c r="AL297" s="143"/>
    </row>
    <row r="298" spans="1:38" ht="12.75" x14ac:dyDescent="0.2">
      <c r="A298" s="116">
        <v>293</v>
      </c>
      <c r="B298" s="134"/>
      <c r="C298" s="135"/>
      <c r="D298" s="135"/>
      <c r="E298" s="135"/>
      <c r="F298" s="135"/>
      <c r="G298" s="134"/>
      <c r="H298" s="136"/>
      <c r="I298" s="136"/>
      <c r="J298" s="134"/>
      <c r="K298" s="137"/>
      <c r="L298" s="134"/>
      <c r="M298" s="138"/>
      <c r="N298" s="138"/>
      <c r="O298" s="117">
        <f t="shared" si="20"/>
        <v>0</v>
      </c>
      <c r="P298" s="41"/>
      <c r="Q298" s="41"/>
      <c r="R298" s="120">
        <f t="shared" si="21"/>
        <v>0</v>
      </c>
      <c r="S298" s="139"/>
      <c r="T298" s="280"/>
      <c r="U298" s="41"/>
      <c r="V298" s="41"/>
      <c r="W298" s="138"/>
      <c r="X298" s="138"/>
      <c r="Y298" s="117">
        <f t="shared" si="22"/>
        <v>0</v>
      </c>
      <c r="Z298" s="118" t="str">
        <f t="shared" si="23"/>
        <v xml:space="preserve"> </v>
      </c>
      <c r="AA298" s="141"/>
      <c r="AB298" s="139"/>
      <c r="AC298" s="139"/>
      <c r="AD298" s="139"/>
      <c r="AE298" s="119">
        <f t="shared" si="24"/>
        <v>0</v>
      </c>
      <c r="AF298" s="139"/>
      <c r="AG298" s="139"/>
      <c r="AH298" s="143"/>
      <c r="AI298" s="143"/>
      <c r="AJ298" s="143"/>
      <c r="AK298" s="143"/>
      <c r="AL298" s="143"/>
    </row>
    <row r="299" spans="1:38" ht="12.75" x14ac:dyDescent="0.2">
      <c r="A299" s="116">
        <v>294</v>
      </c>
      <c r="B299" s="134"/>
      <c r="C299" s="135"/>
      <c r="D299" s="135"/>
      <c r="E299" s="135"/>
      <c r="F299" s="135"/>
      <c r="G299" s="134"/>
      <c r="H299" s="136"/>
      <c r="I299" s="136"/>
      <c r="J299" s="134"/>
      <c r="K299" s="137"/>
      <c r="L299" s="134"/>
      <c r="M299" s="138"/>
      <c r="N299" s="138"/>
      <c r="O299" s="117">
        <f t="shared" si="20"/>
        <v>0</v>
      </c>
      <c r="P299" s="41"/>
      <c r="Q299" s="41"/>
      <c r="R299" s="120">
        <f t="shared" si="21"/>
        <v>0</v>
      </c>
      <c r="S299" s="139"/>
      <c r="T299" s="280"/>
      <c r="U299" s="41"/>
      <c r="V299" s="41"/>
      <c r="W299" s="138"/>
      <c r="X299" s="138"/>
      <c r="Y299" s="117">
        <f t="shared" si="22"/>
        <v>0</v>
      </c>
      <c r="Z299" s="118" t="str">
        <f t="shared" si="23"/>
        <v xml:space="preserve"> </v>
      </c>
      <c r="AA299" s="141"/>
      <c r="AB299" s="139"/>
      <c r="AC299" s="139"/>
      <c r="AD299" s="139"/>
      <c r="AE299" s="119">
        <f t="shared" si="24"/>
        <v>0</v>
      </c>
      <c r="AF299" s="139"/>
      <c r="AG299" s="139"/>
      <c r="AH299" s="143"/>
      <c r="AI299" s="143"/>
      <c r="AJ299" s="143"/>
      <c r="AK299" s="143"/>
      <c r="AL299" s="143"/>
    </row>
    <row r="300" spans="1:38" ht="12.75" x14ac:dyDescent="0.2">
      <c r="A300" s="116">
        <v>295</v>
      </c>
      <c r="B300" s="134"/>
      <c r="C300" s="135"/>
      <c r="D300" s="135"/>
      <c r="E300" s="135"/>
      <c r="F300" s="135"/>
      <c r="G300" s="134"/>
      <c r="H300" s="136"/>
      <c r="I300" s="136"/>
      <c r="J300" s="134"/>
      <c r="K300" s="137"/>
      <c r="L300" s="134"/>
      <c r="M300" s="138"/>
      <c r="N300" s="138"/>
      <c r="O300" s="117">
        <f t="shared" si="20"/>
        <v>0</v>
      </c>
      <c r="P300" s="41"/>
      <c r="Q300" s="41"/>
      <c r="R300" s="120">
        <f t="shared" si="21"/>
        <v>0</v>
      </c>
      <c r="S300" s="139"/>
      <c r="T300" s="280"/>
      <c r="U300" s="41"/>
      <c r="V300" s="41"/>
      <c r="W300" s="138"/>
      <c r="X300" s="138"/>
      <c r="Y300" s="117">
        <f t="shared" si="22"/>
        <v>0</v>
      </c>
      <c r="Z300" s="118" t="str">
        <f t="shared" si="23"/>
        <v xml:space="preserve"> </v>
      </c>
      <c r="AA300" s="141"/>
      <c r="AB300" s="139"/>
      <c r="AC300" s="139"/>
      <c r="AD300" s="139"/>
      <c r="AE300" s="119">
        <f t="shared" si="24"/>
        <v>0</v>
      </c>
      <c r="AF300" s="139"/>
      <c r="AG300" s="139"/>
      <c r="AH300" s="143"/>
      <c r="AI300" s="143"/>
      <c r="AJ300" s="143"/>
      <c r="AK300" s="143"/>
      <c r="AL300" s="143"/>
    </row>
    <row r="301" spans="1:38" ht="12.75" x14ac:dyDescent="0.2">
      <c r="A301" s="116">
        <v>296</v>
      </c>
      <c r="B301" s="134"/>
      <c r="C301" s="135"/>
      <c r="D301" s="135"/>
      <c r="E301" s="135"/>
      <c r="F301" s="135"/>
      <c r="G301" s="134"/>
      <c r="H301" s="136"/>
      <c r="I301" s="136"/>
      <c r="J301" s="134"/>
      <c r="K301" s="137"/>
      <c r="L301" s="134"/>
      <c r="M301" s="138"/>
      <c r="N301" s="138"/>
      <c r="O301" s="117">
        <f t="shared" si="20"/>
        <v>0</v>
      </c>
      <c r="P301" s="41"/>
      <c r="Q301" s="41"/>
      <c r="R301" s="120">
        <f t="shared" si="21"/>
        <v>0</v>
      </c>
      <c r="S301" s="139"/>
      <c r="T301" s="280"/>
      <c r="U301" s="41"/>
      <c r="V301" s="41"/>
      <c r="W301" s="138"/>
      <c r="X301" s="138"/>
      <c r="Y301" s="117">
        <f t="shared" si="22"/>
        <v>0</v>
      </c>
      <c r="Z301" s="118" t="str">
        <f t="shared" si="23"/>
        <v xml:space="preserve"> </v>
      </c>
      <c r="AA301" s="141"/>
      <c r="AB301" s="139"/>
      <c r="AC301" s="139"/>
      <c r="AD301" s="139"/>
      <c r="AE301" s="119">
        <f t="shared" si="24"/>
        <v>0</v>
      </c>
      <c r="AF301" s="139"/>
      <c r="AG301" s="139"/>
      <c r="AH301" s="143"/>
      <c r="AI301" s="143"/>
      <c r="AJ301" s="143"/>
      <c r="AK301" s="143"/>
      <c r="AL301" s="143"/>
    </row>
    <row r="302" spans="1:38" ht="12.75" x14ac:dyDescent="0.2">
      <c r="A302" s="116">
        <v>297</v>
      </c>
      <c r="B302" s="134"/>
      <c r="C302" s="135"/>
      <c r="D302" s="135"/>
      <c r="E302" s="135"/>
      <c r="F302" s="135"/>
      <c r="G302" s="134"/>
      <c r="H302" s="136"/>
      <c r="I302" s="136"/>
      <c r="J302" s="134"/>
      <c r="K302" s="137"/>
      <c r="L302" s="134"/>
      <c r="M302" s="138"/>
      <c r="N302" s="138"/>
      <c r="O302" s="117">
        <f t="shared" si="20"/>
        <v>0</v>
      </c>
      <c r="P302" s="41"/>
      <c r="Q302" s="41"/>
      <c r="R302" s="120">
        <f t="shared" si="21"/>
        <v>0</v>
      </c>
      <c r="S302" s="139"/>
      <c r="T302" s="280"/>
      <c r="U302" s="41"/>
      <c r="V302" s="41"/>
      <c r="W302" s="138"/>
      <c r="X302" s="138"/>
      <c r="Y302" s="117">
        <f t="shared" si="22"/>
        <v>0</v>
      </c>
      <c r="Z302" s="118" t="str">
        <f t="shared" si="23"/>
        <v xml:space="preserve"> </v>
      </c>
      <c r="AA302" s="141"/>
      <c r="AB302" s="139"/>
      <c r="AC302" s="139"/>
      <c r="AD302" s="139"/>
      <c r="AE302" s="119">
        <f t="shared" si="24"/>
        <v>0</v>
      </c>
      <c r="AF302" s="139"/>
      <c r="AG302" s="139"/>
      <c r="AH302" s="143"/>
      <c r="AI302" s="143"/>
      <c r="AJ302" s="143"/>
      <c r="AK302" s="143"/>
      <c r="AL302" s="143"/>
    </row>
    <row r="303" spans="1:38" ht="12.75" x14ac:dyDescent="0.2">
      <c r="A303" s="116">
        <v>298</v>
      </c>
      <c r="B303" s="134"/>
      <c r="C303" s="135"/>
      <c r="D303" s="135"/>
      <c r="E303" s="135"/>
      <c r="F303" s="135"/>
      <c r="G303" s="134"/>
      <c r="H303" s="136"/>
      <c r="I303" s="136"/>
      <c r="J303" s="134"/>
      <c r="K303" s="137"/>
      <c r="L303" s="134"/>
      <c r="M303" s="138"/>
      <c r="N303" s="138"/>
      <c r="O303" s="117">
        <f t="shared" si="20"/>
        <v>0</v>
      </c>
      <c r="P303" s="41"/>
      <c r="Q303" s="41"/>
      <c r="R303" s="120">
        <f t="shared" si="21"/>
        <v>0</v>
      </c>
      <c r="S303" s="139"/>
      <c r="T303" s="280"/>
      <c r="U303" s="41"/>
      <c r="V303" s="41"/>
      <c r="W303" s="138"/>
      <c r="X303" s="138"/>
      <c r="Y303" s="117">
        <f t="shared" si="22"/>
        <v>0</v>
      </c>
      <c r="Z303" s="118" t="str">
        <f t="shared" si="23"/>
        <v xml:space="preserve"> </v>
      </c>
      <c r="AA303" s="141"/>
      <c r="AB303" s="139"/>
      <c r="AC303" s="139"/>
      <c r="AD303" s="139"/>
      <c r="AE303" s="119">
        <f t="shared" si="24"/>
        <v>0</v>
      </c>
      <c r="AF303" s="139"/>
      <c r="AG303" s="139"/>
      <c r="AH303" s="143"/>
      <c r="AI303" s="143"/>
      <c r="AJ303" s="143"/>
      <c r="AK303" s="143"/>
      <c r="AL303" s="143"/>
    </row>
    <row r="304" spans="1:38" ht="12.75" x14ac:dyDescent="0.2">
      <c r="A304" s="116">
        <v>299</v>
      </c>
      <c r="B304" s="134"/>
      <c r="C304" s="135"/>
      <c r="D304" s="135"/>
      <c r="E304" s="135"/>
      <c r="F304" s="135"/>
      <c r="G304" s="134"/>
      <c r="H304" s="136"/>
      <c r="I304" s="136"/>
      <c r="J304" s="134"/>
      <c r="K304" s="137"/>
      <c r="L304" s="134"/>
      <c r="M304" s="138"/>
      <c r="N304" s="138"/>
      <c r="O304" s="117">
        <f t="shared" si="20"/>
        <v>0</v>
      </c>
      <c r="P304" s="41"/>
      <c r="Q304" s="41"/>
      <c r="R304" s="120">
        <f t="shared" si="21"/>
        <v>0</v>
      </c>
      <c r="S304" s="139"/>
      <c r="T304" s="280"/>
      <c r="U304" s="41"/>
      <c r="V304" s="41"/>
      <c r="W304" s="138"/>
      <c r="X304" s="138"/>
      <c r="Y304" s="117">
        <f t="shared" si="22"/>
        <v>0</v>
      </c>
      <c r="Z304" s="118" t="str">
        <f t="shared" si="23"/>
        <v xml:space="preserve"> </v>
      </c>
      <c r="AA304" s="141"/>
      <c r="AB304" s="139"/>
      <c r="AC304" s="139"/>
      <c r="AD304" s="139"/>
      <c r="AE304" s="119">
        <f t="shared" si="24"/>
        <v>0</v>
      </c>
      <c r="AF304" s="139"/>
      <c r="AG304" s="139"/>
      <c r="AH304" s="143"/>
      <c r="AI304" s="143"/>
      <c r="AJ304" s="143"/>
      <c r="AK304" s="143"/>
      <c r="AL304" s="143"/>
    </row>
    <row r="305" spans="1:38" ht="12.75" x14ac:dyDescent="0.2">
      <c r="A305" s="116">
        <v>300</v>
      </c>
      <c r="B305" s="134"/>
      <c r="C305" s="135"/>
      <c r="D305" s="135"/>
      <c r="E305" s="135"/>
      <c r="F305" s="135"/>
      <c r="G305" s="134"/>
      <c r="H305" s="136"/>
      <c r="I305" s="136"/>
      <c r="J305" s="134"/>
      <c r="K305" s="137"/>
      <c r="L305" s="134"/>
      <c r="M305" s="138"/>
      <c r="N305" s="138"/>
      <c r="O305" s="117">
        <f t="shared" si="20"/>
        <v>0</v>
      </c>
      <c r="P305" s="41"/>
      <c r="Q305" s="41"/>
      <c r="R305" s="120">
        <f t="shared" si="21"/>
        <v>0</v>
      </c>
      <c r="S305" s="139"/>
      <c r="T305" s="280"/>
      <c r="U305" s="41"/>
      <c r="V305" s="41"/>
      <c r="W305" s="138"/>
      <c r="X305" s="138"/>
      <c r="Y305" s="117">
        <f t="shared" si="22"/>
        <v>0</v>
      </c>
      <c r="Z305" s="118" t="str">
        <f t="shared" si="23"/>
        <v xml:space="preserve"> </v>
      </c>
      <c r="AA305" s="141"/>
      <c r="AB305" s="139"/>
      <c r="AC305" s="139"/>
      <c r="AD305" s="139"/>
      <c r="AE305" s="119">
        <f t="shared" si="24"/>
        <v>0</v>
      </c>
      <c r="AF305" s="139"/>
      <c r="AG305" s="139"/>
      <c r="AH305" s="143"/>
      <c r="AI305" s="143"/>
      <c r="AJ305" s="143"/>
      <c r="AK305" s="143"/>
      <c r="AL305" s="143"/>
    </row>
    <row r="306" spans="1:38" ht="12.75" x14ac:dyDescent="0.2">
      <c r="A306" s="116">
        <v>301</v>
      </c>
      <c r="B306" s="134"/>
      <c r="C306" s="135"/>
      <c r="D306" s="135"/>
      <c r="E306" s="135"/>
      <c r="F306" s="135"/>
      <c r="G306" s="134"/>
      <c r="H306" s="136"/>
      <c r="I306" s="136"/>
      <c r="J306" s="134"/>
      <c r="K306" s="137"/>
      <c r="L306" s="134"/>
      <c r="M306" s="138"/>
      <c r="N306" s="138"/>
      <c r="O306" s="117">
        <f t="shared" si="20"/>
        <v>0</v>
      </c>
      <c r="P306" s="41"/>
      <c r="Q306" s="41"/>
      <c r="R306" s="120">
        <f t="shared" si="21"/>
        <v>0</v>
      </c>
      <c r="S306" s="139"/>
      <c r="T306" s="280"/>
      <c r="U306" s="41"/>
      <c r="V306" s="41"/>
      <c r="W306" s="138"/>
      <c r="X306" s="138"/>
      <c r="Y306" s="117">
        <f t="shared" si="22"/>
        <v>0</v>
      </c>
      <c r="Z306" s="118" t="str">
        <f t="shared" si="23"/>
        <v xml:space="preserve"> </v>
      </c>
      <c r="AA306" s="141"/>
      <c r="AB306" s="139"/>
      <c r="AC306" s="139"/>
      <c r="AD306" s="139"/>
      <c r="AE306" s="119">
        <f t="shared" si="24"/>
        <v>0</v>
      </c>
      <c r="AF306" s="139"/>
      <c r="AG306" s="139"/>
      <c r="AH306" s="143"/>
      <c r="AI306" s="143"/>
      <c r="AJ306" s="143"/>
      <c r="AK306" s="143"/>
      <c r="AL306" s="143"/>
    </row>
    <row r="307" spans="1:38" ht="12.75" x14ac:dyDescent="0.2">
      <c r="A307" s="116">
        <v>302</v>
      </c>
      <c r="B307" s="134"/>
      <c r="C307" s="135"/>
      <c r="D307" s="135"/>
      <c r="E307" s="135"/>
      <c r="F307" s="135"/>
      <c r="G307" s="134"/>
      <c r="H307" s="136"/>
      <c r="I307" s="136"/>
      <c r="J307" s="134"/>
      <c r="K307" s="137"/>
      <c r="L307" s="134"/>
      <c r="M307" s="138"/>
      <c r="N307" s="138"/>
      <c r="O307" s="117">
        <f t="shared" si="20"/>
        <v>0</v>
      </c>
      <c r="P307" s="41"/>
      <c r="Q307" s="41"/>
      <c r="R307" s="120">
        <f t="shared" si="21"/>
        <v>0</v>
      </c>
      <c r="S307" s="139"/>
      <c r="T307" s="280"/>
      <c r="U307" s="41"/>
      <c r="V307" s="41"/>
      <c r="W307" s="138"/>
      <c r="X307" s="138"/>
      <c r="Y307" s="117">
        <f t="shared" si="22"/>
        <v>0</v>
      </c>
      <c r="Z307" s="118" t="str">
        <f t="shared" si="23"/>
        <v xml:space="preserve"> </v>
      </c>
      <c r="AA307" s="141"/>
      <c r="AB307" s="139"/>
      <c r="AC307" s="139"/>
      <c r="AD307" s="139"/>
      <c r="AE307" s="119">
        <f t="shared" si="24"/>
        <v>0</v>
      </c>
      <c r="AF307" s="139"/>
      <c r="AG307" s="139"/>
      <c r="AH307" s="143"/>
      <c r="AI307" s="143"/>
      <c r="AJ307" s="143"/>
      <c r="AK307" s="143"/>
      <c r="AL307" s="143"/>
    </row>
    <row r="308" spans="1:38" ht="12.75" x14ac:dyDescent="0.2">
      <c r="A308" s="116">
        <v>303</v>
      </c>
      <c r="B308" s="134"/>
      <c r="C308" s="135"/>
      <c r="D308" s="135"/>
      <c r="E308" s="135"/>
      <c r="F308" s="135"/>
      <c r="G308" s="134"/>
      <c r="H308" s="136"/>
      <c r="I308" s="136"/>
      <c r="J308" s="134"/>
      <c r="K308" s="137"/>
      <c r="L308" s="134"/>
      <c r="M308" s="138"/>
      <c r="N308" s="138"/>
      <c r="O308" s="117">
        <f t="shared" si="20"/>
        <v>0</v>
      </c>
      <c r="P308" s="41"/>
      <c r="Q308" s="41"/>
      <c r="R308" s="120">
        <f t="shared" si="21"/>
        <v>0</v>
      </c>
      <c r="S308" s="139"/>
      <c r="T308" s="280"/>
      <c r="U308" s="41"/>
      <c r="V308" s="41"/>
      <c r="W308" s="138"/>
      <c r="X308" s="138"/>
      <c r="Y308" s="117">
        <f t="shared" si="22"/>
        <v>0</v>
      </c>
      <c r="Z308" s="118" t="str">
        <f t="shared" si="23"/>
        <v xml:space="preserve"> </v>
      </c>
      <c r="AA308" s="141"/>
      <c r="AB308" s="139"/>
      <c r="AC308" s="139"/>
      <c r="AD308" s="139"/>
      <c r="AE308" s="119">
        <f t="shared" si="24"/>
        <v>0</v>
      </c>
      <c r="AF308" s="139"/>
      <c r="AG308" s="139"/>
      <c r="AH308" s="143"/>
      <c r="AI308" s="143"/>
      <c r="AJ308" s="143"/>
      <c r="AK308" s="143"/>
      <c r="AL308" s="143"/>
    </row>
    <row r="309" spans="1:38" ht="12.75" x14ac:dyDescent="0.2">
      <c r="A309" s="116">
        <v>304</v>
      </c>
      <c r="B309" s="134"/>
      <c r="C309" s="135"/>
      <c r="D309" s="135"/>
      <c r="E309" s="135"/>
      <c r="F309" s="135"/>
      <c r="G309" s="134"/>
      <c r="H309" s="136"/>
      <c r="I309" s="136"/>
      <c r="J309" s="134"/>
      <c r="K309" s="137"/>
      <c r="L309" s="134"/>
      <c r="M309" s="138"/>
      <c r="N309" s="138"/>
      <c r="O309" s="117">
        <f t="shared" si="20"/>
        <v>0</v>
      </c>
      <c r="P309" s="41"/>
      <c r="Q309" s="41"/>
      <c r="R309" s="120">
        <f t="shared" si="21"/>
        <v>0</v>
      </c>
      <c r="S309" s="139"/>
      <c r="T309" s="280"/>
      <c r="U309" s="41"/>
      <c r="V309" s="41"/>
      <c r="W309" s="138"/>
      <c r="X309" s="138"/>
      <c r="Y309" s="117">
        <f t="shared" si="22"/>
        <v>0</v>
      </c>
      <c r="Z309" s="118" t="str">
        <f t="shared" si="23"/>
        <v xml:space="preserve"> </v>
      </c>
      <c r="AA309" s="141"/>
      <c r="AB309" s="139"/>
      <c r="AC309" s="139"/>
      <c r="AD309" s="139"/>
      <c r="AE309" s="119">
        <f t="shared" si="24"/>
        <v>0</v>
      </c>
      <c r="AF309" s="139"/>
      <c r="AG309" s="139"/>
      <c r="AH309" s="143"/>
      <c r="AI309" s="143"/>
      <c r="AJ309" s="143"/>
      <c r="AK309" s="143"/>
      <c r="AL309" s="143"/>
    </row>
    <row r="310" spans="1:38" ht="12.75" x14ac:dyDescent="0.2">
      <c r="A310" s="116">
        <v>305</v>
      </c>
      <c r="B310" s="134"/>
      <c r="C310" s="135"/>
      <c r="D310" s="135"/>
      <c r="E310" s="135"/>
      <c r="F310" s="135"/>
      <c r="G310" s="134"/>
      <c r="H310" s="136"/>
      <c r="I310" s="136"/>
      <c r="J310" s="134"/>
      <c r="K310" s="137"/>
      <c r="L310" s="134"/>
      <c r="M310" s="138"/>
      <c r="N310" s="138"/>
      <c r="O310" s="117">
        <f t="shared" si="20"/>
        <v>0</v>
      </c>
      <c r="P310" s="41"/>
      <c r="Q310" s="41"/>
      <c r="R310" s="120">
        <f t="shared" si="21"/>
        <v>0</v>
      </c>
      <c r="S310" s="139"/>
      <c r="T310" s="280"/>
      <c r="U310" s="41"/>
      <c r="V310" s="41"/>
      <c r="W310" s="138"/>
      <c r="X310" s="138"/>
      <c r="Y310" s="117">
        <f t="shared" si="22"/>
        <v>0</v>
      </c>
      <c r="Z310" s="118" t="str">
        <f t="shared" si="23"/>
        <v xml:space="preserve"> </v>
      </c>
      <c r="AA310" s="141"/>
      <c r="AB310" s="139"/>
      <c r="AC310" s="139"/>
      <c r="AD310" s="139"/>
      <c r="AE310" s="119">
        <f t="shared" si="24"/>
        <v>0</v>
      </c>
      <c r="AF310" s="139"/>
      <c r="AG310" s="139"/>
      <c r="AH310" s="143"/>
      <c r="AI310" s="143"/>
      <c r="AJ310" s="143"/>
      <c r="AK310" s="143"/>
      <c r="AL310" s="143"/>
    </row>
    <row r="311" spans="1:38" ht="12.75" x14ac:dyDescent="0.2">
      <c r="A311" s="116">
        <v>306</v>
      </c>
      <c r="B311" s="134"/>
      <c r="C311" s="135"/>
      <c r="D311" s="135"/>
      <c r="E311" s="135"/>
      <c r="F311" s="135"/>
      <c r="G311" s="134"/>
      <c r="H311" s="136"/>
      <c r="I311" s="136"/>
      <c r="J311" s="134"/>
      <c r="K311" s="137"/>
      <c r="L311" s="134"/>
      <c r="M311" s="138"/>
      <c r="N311" s="138"/>
      <c r="O311" s="117">
        <f t="shared" si="20"/>
        <v>0</v>
      </c>
      <c r="P311" s="41"/>
      <c r="Q311" s="41"/>
      <c r="R311" s="120">
        <f t="shared" si="21"/>
        <v>0</v>
      </c>
      <c r="S311" s="139"/>
      <c r="T311" s="280"/>
      <c r="U311" s="41"/>
      <c r="V311" s="41"/>
      <c r="W311" s="138"/>
      <c r="X311" s="138"/>
      <c r="Y311" s="117">
        <f t="shared" si="22"/>
        <v>0</v>
      </c>
      <c r="Z311" s="118" t="str">
        <f t="shared" si="23"/>
        <v xml:space="preserve"> </v>
      </c>
      <c r="AA311" s="141"/>
      <c r="AB311" s="139"/>
      <c r="AC311" s="139"/>
      <c r="AD311" s="139"/>
      <c r="AE311" s="119">
        <f t="shared" si="24"/>
        <v>0</v>
      </c>
      <c r="AF311" s="139"/>
      <c r="AG311" s="139"/>
      <c r="AH311" s="143"/>
      <c r="AI311" s="143"/>
      <c r="AJ311" s="143"/>
      <c r="AK311" s="143"/>
      <c r="AL311" s="143"/>
    </row>
    <row r="312" spans="1:38" ht="12.75" x14ac:dyDescent="0.2">
      <c r="A312" s="116">
        <v>307</v>
      </c>
      <c r="B312" s="134"/>
      <c r="C312" s="135"/>
      <c r="D312" s="135"/>
      <c r="E312" s="135"/>
      <c r="F312" s="135"/>
      <c r="G312" s="134"/>
      <c r="H312" s="136"/>
      <c r="I312" s="136"/>
      <c r="J312" s="134"/>
      <c r="K312" s="137"/>
      <c r="L312" s="134"/>
      <c r="M312" s="138"/>
      <c r="N312" s="138"/>
      <c r="O312" s="117">
        <f t="shared" si="20"/>
        <v>0</v>
      </c>
      <c r="P312" s="41"/>
      <c r="Q312" s="41"/>
      <c r="R312" s="120">
        <f t="shared" si="21"/>
        <v>0</v>
      </c>
      <c r="S312" s="139"/>
      <c r="T312" s="280"/>
      <c r="U312" s="41"/>
      <c r="V312" s="41"/>
      <c r="W312" s="138"/>
      <c r="X312" s="138"/>
      <c r="Y312" s="117">
        <f t="shared" si="22"/>
        <v>0</v>
      </c>
      <c r="Z312" s="118" t="str">
        <f t="shared" si="23"/>
        <v xml:space="preserve"> </v>
      </c>
      <c r="AA312" s="141"/>
      <c r="AB312" s="139"/>
      <c r="AC312" s="139"/>
      <c r="AD312" s="139"/>
      <c r="AE312" s="119">
        <f t="shared" si="24"/>
        <v>0</v>
      </c>
      <c r="AF312" s="139"/>
      <c r="AG312" s="139"/>
      <c r="AH312" s="143"/>
      <c r="AI312" s="143"/>
      <c r="AJ312" s="143"/>
      <c r="AK312" s="143"/>
      <c r="AL312" s="143"/>
    </row>
    <row r="313" spans="1:38" ht="12.75" x14ac:dyDescent="0.2">
      <c r="A313" s="116">
        <v>308</v>
      </c>
      <c r="B313" s="134"/>
      <c r="C313" s="135"/>
      <c r="D313" s="135"/>
      <c r="E313" s="135"/>
      <c r="F313" s="135"/>
      <c r="G313" s="134"/>
      <c r="H313" s="136"/>
      <c r="I313" s="136"/>
      <c r="J313" s="134"/>
      <c r="K313" s="137"/>
      <c r="L313" s="134"/>
      <c r="M313" s="138"/>
      <c r="N313" s="138"/>
      <c r="O313" s="117">
        <f t="shared" si="20"/>
        <v>0</v>
      </c>
      <c r="P313" s="41"/>
      <c r="Q313" s="41"/>
      <c r="R313" s="120">
        <f t="shared" si="21"/>
        <v>0</v>
      </c>
      <c r="S313" s="139"/>
      <c r="T313" s="280"/>
      <c r="U313" s="41"/>
      <c r="V313" s="41"/>
      <c r="W313" s="138"/>
      <c r="X313" s="138"/>
      <c r="Y313" s="117">
        <f t="shared" si="22"/>
        <v>0</v>
      </c>
      <c r="Z313" s="118" t="str">
        <f t="shared" si="23"/>
        <v xml:space="preserve"> </v>
      </c>
      <c r="AA313" s="141"/>
      <c r="AB313" s="139"/>
      <c r="AC313" s="139"/>
      <c r="AD313" s="139"/>
      <c r="AE313" s="119">
        <f t="shared" si="24"/>
        <v>0</v>
      </c>
      <c r="AF313" s="139"/>
      <c r="AG313" s="139"/>
      <c r="AH313" s="143"/>
      <c r="AI313" s="143"/>
      <c r="AJ313" s="143"/>
      <c r="AK313" s="143"/>
      <c r="AL313" s="143"/>
    </row>
    <row r="314" spans="1:38" ht="12.75" x14ac:dyDescent="0.2">
      <c r="A314" s="116">
        <v>309</v>
      </c>
      <c r="B314" s="134"/>
      <c r="C314" s="135"/>
      <c r="D314" s="135"/>
      <c r="E314" s="135"/>
      <c r="F314" s="135"/>
      <c r="G314" s="134"/>
      <c r="H314" s="136"/>
      <c r="I314" s="136"/>
      <c r="J314" s="134"/>
      <c r="K314" s="137"/>
      <c r="L314" s="134"/>
      <c r="M314" s="138"/>
      <c r="N314" s="138"/>
      <c r="O314" s="117">
        <f t="shared" si="20"/>
        <v>0</v>
      </c>
      <c r="P314" s="41"/>
      <c r="Q314" s="41"/>
      <c r="R314" s="120">
        <f t="shared" si="21"/>
        <v>0</v>
      </c>
      <c r="S314" s="139"/>
      <c r="T314" s="280"/>
      <c r="U314" s="41"/>
      <c r="V314" s="41"/>
      <c r="W314" s="138"/>
      <c r="X314" s="138"/>
      <c r="Y314" s="117">
        <f t="shared" si="22"/>
        <v>0</v>
      </c>
      <c r="Z314" s="118" t="str">
        <f t="shared" si="23"/>
        <v xml:space="preserve"> </v>
      </c>
      <c r="AA314" s="141"/>
      <c r="AB314" s="139"/>
      <c r="AC314" s="139"/>
      <c r="AD314" s="139"/>
      <c r="AE314" s="119">
        <f t="shared" si="24"/>
        <v>0</v>
      </c>
      <c r="AF314" s="139"/>
      <c r="AG314" s="139"/>
      <c r="AH314" s="143"/>
      <c r="AI314" s="143"/>
      <c r="AJ314" s="143"/>
      <c r="AK314" s="143"/>
      <c r="AL314" s="143"/>
    </row>
    <row r="315" spans="1:38" ht="12.75" x14ac:dyDescent="0.2">
      <c r="A315" s="116">
        <v>310</v>
      </c>
      <c r="B315" s="134"/>
      <c r="C315" s="135"/>
      <c r="D315" s="135"/>
      <c r="E315" s="135"/>
      <c r="F315" s="135"/>
      <c r="G315" s="134"/>
      <c r="H315" s="136"/>
      <c r="I315" s="136"/>
      <c r="J315" s="134"/>
      <c r="K315" s="137"/>
      <c r="L315" s="134"/>
      <c r="M315" s="138"/>
      <c r="N315" s="138"/>
      <c r="O315" s="117">
        <f t="shared" si="20"/>
        <v>0</v>
      </c>
      <c r="P315" s="41"/>
      <c r="Q315" s="41"/>
      <c r="R315" s="120">
        <f t="shared" si="21"/>
        <v>0</v>
      </c>
      <c r="S315" s="139"/>
      <c r="T315" s="280"/>
      <c r="U315" s="41"/>
      <c r="V315" s="41"/>
      <c r="W315" s="138"/>
      <c r="X315" s="138"/>
      <c r="Y315" s="117">
        <f t="shared" si="22"/>
        <v>0</v>
      </c>
      <c r="Z315" s="118" t="str">
        <f t="shared" si="23"/>
        <v xml:space="preserve"> </v>
      </c>
      <c r="AA315" s="141"/>
      <c r="AB315" s="139"/>
      <c r="AC315" s="139"/>
      <c r="AD315" s="139"/>
      <c r="AE315" s="119">
        <f t="shared" si="24"/>
        <v>0</v>
      </c>
      <c r="AF315" s="139"/>
      <c r="AG315" s="139"/>
      <c r="AH315" s="143"/>
      <c r="AI315" s="143"/>
      <c r="AJ315" s="143"/>
      <c r="AK315" s="143"/>
      <c r="AL315" s="143"/>
    </row>
    <row r="316" spans="1:38" ht="12.75" x14ac:dyDescent="0.2">
      <c r="A316" s="116">
        <v>311</v>
      </c>
      <c r="B316" s="134"/>
      <c r="C316" s="135"/>
      <c r="D316" s="135"/>
      <c r="E316" s="135"/>
      <c r="F316" s="135"/>
      <c r="G316" s="134"/>
      <c r="H316" s="136"/>
      <c r="I316" s="136"/>
      <c r="J316" s="134"/>
      <c r="K316" s="137"/>
      <c r="L316" s="134"/>
      <c r="M316" s="138"/>
      <c r="N316" s="138"/>
      <c r="O316" s="117">
        <f t="shared" si="20"/>
        <v>0</v>
      </c>
      <c r="P316" s="41"/>
      <c r="Q316" s="41"/>
      <c r="R316" s="120">
        <f t="shared" si="21"/>
        <v>0</v>
      </c>
      <c r="S316" s="139"/>
      <c r="T316" s="280"/>
      <c r="U316" s="41"/>
      <c r="V316" s="41"/>
      <c r="W316" s="138"/>
      <c r="X316" s="138"/>
      <c r="Y316" s="117">
        <f t="shared" si="22"/>
        <v>0</v>
      </c>
      <c r="Z316" s="118" t="str">
        <f t="shared" si="23"/>
        <v xml:space="preserve"> </v>
      </c>
      <c r="AA316" s="141"/>
      <c r="AB316" s="139"/>
      <c r="AC316" s="139"/>
      <c r="AD316" s="139"/>
      <c r="AE316" s="119">
        <f t="shared" si="24"/>
        <v>0</v>
      </c>
      <c r="AF316" s="139"/>
      <c r="AG316" s="139"/>
      <c r="AH316" s="143"/>
      <c r="AI316" s="143"/>
      <c r="AJ316" s="143"/>
      <c r="AK316" s="143"/>
      <c r="AL316" s="143"/>
    </row>
    <row r="317" spans="1:38" ht="12.75" x14ac:dyDescent="0.2">
      <c r="A317" s="116">
        <v>312</v>
      </c>
      <c r="B317" s="134"/>
      <c r="C317" s="135"/>
      <c r="D317" s="135"/>
      <c r="E317" s="135"/>
      <c r="F317" s="135"/>
      <c r="G317" s="134"/>
      <c r="H317" s="136"/>
      <c r="I317" s="136"/>
      <c r="J317" s="134"/>
      <c r="K317" s="137"/>
      <c r="L317" s="134"/>
      <c r="M317" s="138"/>
      <c r="N317" s="138"/>
      <c r="O317" s="117">
        <f t="shared" si="20"/>
        <v>0</v>
      </c>
      <c r="P317" s="41"/>
      <c r="Q317" s="41"/>
      <c r="R317" s="120">
        <f t="shared" si="21"/>
        <v>0</v>
      </c>
      <c r="S317" s="139"/>
      <c r="T317" s="280"/>
      <c r="U317" s="41"/>
      <c r="V317" s="41"/>
      <c r="W317" s="138"/>
      <c r="X317" s="138"/>
      <c r="Y317" s="117">
        <f t="shared" si="22"/>
        <v>0</v>
      </c>
      <c r="Z317" s="118" t="str">
        <f t="shared" si="23"/>
        <v xml:space="preserve"> </v>
      </c>
      <c r="AA317" s="141"/>
      <c r="AB317" s="139"/>
      <c r="AC317" s="139"/>
      <c r="AD317" s="139"/>
      <c r="AE317" s="119">
        <f t="shared" si="24"/>
        <v>0</v>
      </c>
      <c r="AF317" s="139"/>
      <c r="AG317" s="139"/>
      <c r="AH317" s="143"/>
      <c r="AI317" s="143"/>
      <c r="AJ317" s="143"/>
      <c r="AK317" s="143"/>
      <c r="AL317" s="143"/>
    </row>
    <row r="318" spans="1:38" ht="12.75" x14ac:dyDescent="0.2">
      <c r="A318" s="116">
        <v>313</v>
      </c>
      <c r="B318" s="134"/>
      <c r="C318" s="135"/>
      <c r="D318" s="135"/>
      <c r="E318" s="135"/>
      <c r="F318" s="135"/>
      <c r="G318" s="134"/>
      <c r="H318" s="136"/>
      <c r="I318" s="136"/>
      <c r="J318" s="134"/>
      <c r="K318" s="137"/>
      <c r="L318" s="134"/>
      <c r="M318" s="138"/>
      <c r="N318" s="138"/>
      <c r="O318" s="117">
        <f t="shared" si="20"/>
        <v>0</v>
      </c>
      <c r="P318" s="41"/>
      <c r="Q318" s="41"/>
      <c r="R318" s="120">
        <f t="shared" si="21"/>
        <v>0</v>
      </c>
      <c r="S318" s="139"/>
      <c r="T318" s="280"/>
      <c r="U318" s="41"/>
      <c r="V318" s="41"/>
      <c r="W318" s="138"/>
      <c r="X318" s="138"/>
      <c r="Y318" s="117">
        <f t="shared" si="22"/>
        <v>0</v>
      </c>
      <c r="Z318" s="118" t="str">
        <f t="shared" si="23"/>
        <v xml:space="preserve"> </v>
      </c>
      <c r="AA318" s="141"/>
      <c r="AB318" s="139"/>
      <c r="AC318" s="139"/>
      <c r="AD318" s="139"/>
      <c r="AE318" s="119">
        <f t="shared" si="24"/>
        <v>0</v>
      </c>
      <c r="AF318" s="139"/>
      <c r="AG318" s="139"/>
      <c r="AH318" s="143"/>
      <c r="AI318" s="143"/>
      <c r="AJ318" s="143"/>
      <c r="AK318" s="143"/>
      <c r="AL318" s="143"/>
    </row>
    <row r="319" spans="1:38" ht="12.75" x14ac:dyDescent="0.2">
      <c r="A319" s="116">
        <v>314</v>
      </c>
      <c r="B319" s="134"/>
      <c r="C319" s="135"/>
      <c r="D319" s="135"/>
      <c r="E319" s="135"/>
      <c r="F319" s="135"/>
      <c r="G319" s="134"/>
      <c r="H319" s="136"/>
      <c r="I319" s="136"/>
      <c r="J319" s="134"/>
      <c r="K319" s="137"/>
      <c r="L319" s="134"/>
      <c r="M319" s="138"/>
      <c r="N319" s="138"/>
      <c r="O319" s="117">
        <f t="shared" si="20"/>
        <v>0</v>
      </c>
      <c r="P319" s="41"/>
      <c r="Q319" s="41"/>
      <c r="R319" s="120">
        <f t="shared" si="21"/>
        <v>0</v>
      </c>
      <c r="S319" s="139"/>
      <c r="T319" s="280"/>
      <c r="U319" s="41"/>
      <c r="V319" s="41"/>
      <c r="W319" s="138"/>
      <c r="X319" s="138"/>
      <c r="Y319" s="117">
        <f t="shared" si="22"/>
        <v>0</v>
      </c>
      <c r="Z319" s="118" t="str">
        <f t="shared" si="23"/>
        <v xml:space="preserve"> </v>
      </c>
      <c r="AA319" s="141"/>
      <c r="AB319" s="139"/>
      <c r="AC319" s="139"/>
      <c r="AD319" s="139"/>
      <c r="AE319" s="119">
        <f t="shared" si="24"/>
        <v>0</v>
      </c>
      <c r="AF319" s="139"/>
      <c r="AG319" s="139"/>
      <c r="AH319" s="143"/>
      <c r="AI319" s="143"/>
      <c r="AJ319" s="143"/>
      <c r="AK319" s="143"/>
      <c r="AL319" s="143"/>
    </row>
    <row r="320" spans="1:38" ht="12.75" x14ac:dyDescent="0.2">
      <c r="A320" s="116">
        <v>315</v>
      </c>
      <c r="B320" s="134"/>
      <c r="C320" s="135"/>
      <c r="D320" s="135"/>
      <c r="E320" s="135"/>
      <c r="F320" s="135"/>
      <c r="G320" s="134"/>
      <c r="H320" s="136"/>
      <c r="I320" s="136"/>
      <c r="J320" s="134"/>
      <c r="K320" s="137"/>
      <c r="L320" s="134"/>
      <c r="M320" s="138"/>
      <c r="N320" s="138"/>
      <c r="O320" s="117">
        <f t="shared" si="20"/>
        <v>0</v>
      </c>
      <c r="P320" s="41"/>
      <c r="Q320" s="41"/>
      <c r="R320" s="120">
        <f t="shared" si="21"/>
        <v>0</v>
      </c>
      <c r="S320" s="139"/>
      <c r="T320" s="280"/>
      <c r="U320" s="41"/>
      <c r="V320" s="41"/>
      <c r="W320" s="138"/>
      <c r="X320" s="138"/>
      <c r="Y320" s="117">
        <f t="shared" si="22"/>
        <v>0</v>
      </c>
      <c r="Z320" s="118" t="str">
        <f t="shared" si="23"/>
        <v xml:space="preserve"> </v>
      </c>
      <c r="AA320" s="141"/>
      <c r="AB320" s="139"/>
      <c r="AC320" s="139"/>
      <c r="AD320" s="139"/>
      <c r="AE320" s="119">
        <f t="shared" si="24"/>
        <v>0</v>
      </c>
      <c r="AF320" s="139"/>
      <c r="AG320" s="139"/>
      <c r="AH320" s="143"/>
      <c r="AI320" s="143"/>
      <c r="AJ320" s="143"/>
      <c r="AK320" s="143"/>
      <c r="AL320" s="143"/>
    </row>
    <row r="321" spans="1:38" ht="12.75" x14ac:dyDescent="0.2">
      <c r="A321" s="116">
        <v>316</v>
      </c>
      <c r="B321" s="134"/>
      <c r="C321" s="135"/>
      <c r="D321" s="135"/>
      <c r="E321" s="135"/>
      <c r="F321" s="135"/>
      <c r="G321" s="134"/>
      <c r="H321" s="136"/>
      <c r="I321" s="136"/>
      <c r="J321" s="134"/>
      <c r="K321" s="137"/>
      <c r="L321" s="134"/>
      <c r="M321" s="138"/>
      <c r="N321" s="138"/>
      <c r="O321" s="117">
        <f t="shared" si="20"/>
        <v>0</v>
      </c>
      <c r="P321" s="41"/>
      <c r="Q321" s="41"/>
      <c r="R321" s="120">
        <f t="shared" si="21"/>
        <v>0</v>
      </c>
      <c r="S321" s="139"/>
      <c r="T321" s="280"/>
      <c r="U321" s="41"/>
      <c r="V321" s="41"/>
      <c r="W321" s="138"/>
      <c r="X321" s="138"/>
      <c r="Y321" s="117">
        <f t="shared" si="22"/>
        <v>0</v>
      </c>
      <c r="Z321" s="118" t="str">
        <f t="shared" si="23"/>
        <v xml:space="preserve"> </v>
      </c>
      <c r="AA321" s="141"/>
      <c r="AB321" s="139"/>
      <c r="AC321" s="139"/>
      <c r="AD321" s="139"/>
      <c r="AE321" s="119">
        <f t="shared" si="24"/>
        <v>0</v>
      </c>
      <c r="AF321" s="139"/>
      <c r="AG321" s="139"/>
      <c r="AH321" s="143"/>
      <c r="AI321" s="143"/>
      <c r="AJ321" s="143"/>
      <c r="AK321" s="143"/>
      <c r="AL321" s="143"/>
    </row>
    <row r="322" spans="1:38" ht="12.75" x14ac:dyDescent="0.2">
      <c r="A322" s="116">
        <v>317</v>
      </c>
      <c r="B322" s="134"/>
      <c r="C322" s="135"/>
      <c r="D322" s="135"/>
      <c r="E322" s="135"/>
      <c r="F322" s="135"/>
      <c r="G322" s="134"/>
      <c r="H322" s="136"/>
      <c r="I322" s="136"/>
      <c r="J322" s="134"/>
      <c r="K322" s="137"/>
      <c r="L322" s="134"/>
      <c r="M322" s="138"/>
      <c r="N322" s="138"/>
      <c r="O322" s="117">
        <f t="shared" si="20"/>
        <v>0</v>
      </c>
      <c r="P322" s="41"/>
      <c r="Q322" s="41"/>
      <c r="R322" s="120">
        <f t="shared" si="21"/>
        <v>0</v>
      </c>
      <c r="S322" s="139"/>
      <c r="T322" s="280"/>
      <c r="U322" s="41"/>
      <c r="V322" s="41"/>
      <c r="W322" s="138"/>
      <c r="X322" s="138"/>
      <c r="Y322" s="117">
        <f t="shared" si="22"/>
        <v>0</v>
      </c>
      <c r="Z322" s="118" t="str">
        <f t="shared" si="23"/>
        <v xml:space="preserve"> </v>
      </c>
      <c r="AA322" s="141"/>
      <c r="AB322" s="139"/>
      <c r="AC322" s="139"/>
      <c r="AD322" s="139"/>
      <c r="AE322" s="119">
        <f t="shared" si="24"/>
        <v>0</v>
      </c>
      <c r="AF322" s="139"/>
      <c r="AG322" s="139"/>
      <c r="AH322" s="143"/>
      <c r="AI322" s="143"/>
      <c r="AJ322" s="143"/>
      <c r="AK322" s="143"/>
      <c r="AL322" s="143"/>
    </row>
    <row r="323" spans="1:38" ht="12.75" x14ac:dyDescent="0.2">
      <c r="A323" s="116">
        <v>318</v>
      </c>
      <c r="B323" s="134"/>
      <c r="C323" s="135"/>
      <c r="D323" s="135"/>
      <c r="E323" s="135"/>
      <c r="F323" s="135"/>
      <c r="G323" s="134"/>
      <c r="H323" s="136"/>
      <c r="I323" s="136"/>
      <c r="J323" s="134"/>
      <c r="K323" s="137"/>
      <c r="L323" s="134"/>
      <c r="M323" s="138"/>
      <c r="N323" s="138"/>
      <c r="O323" s="117">
        <f t="shared" si="20"/>
        <v>0</v>
      </c>
      <c r="P323" s="41"/>
      <c r="Q323" s="41"/>
      <c r="R323" s="120">
        <f t="shared" si="21"/>
        <v>0</v>
      </c>
      <c r="S323" s="139"/>
      <c r="T323" s="280"/>
      <c r="U323" s="41"/>
      <c r="V323" s="41"/>
      <c r="W323" s="138"/>
      <c r="X323" s="138"/>
      <c r="Y323" s="117">
        <f t="shared" si="22"/>
        <v>0</v>
      </c>
      <c r="Z323" s="118" t="str">
        <f t="shared" si="23"/>
        <v xml:space="preserve"> </v>
      </c>
      <c r="AA323" s="141"/>
      <c r="AB323" s="139"/>
      <c r="AC323" s="139"/>
      <c r="AD323" s="139"/>
      <c r="AE323" s="119">
        <f t="shared" si="24"/>
        <v>0</v>
      </c>
      <c r="AF323" s="139"/>
      <c r="AG323" s="139"/>
      <c r="AH323" s="143"/>
      <c r="AI323" s="143"/>
      <c r="AJ323" s="143"/>
      <c r="AK323" s="143"/>
      <c r="AL323" s="143"/>
    </row>
    <row r="324" spans="1:38" ht="12.75" x14ac:dyDescent="0.2">
      <c r="A324" s="116">
        <v>319</v>
      </c>
      <c r="B324" s="134"/>
      <c r="C324" s="135"/>
      <c r="D324" s="135"/>
      <c r="E324" s="135"/>
      <c r="F324" s="135"/>
      <c r="G324" s="134"/>
      <c r="H324" s="136"/>
      <c r="I324" s="136"/>
      <c r="J324" s="134"/>
      <c r="K324" s="137"/>
      <c r="L324" s="134"/>
      <c r="M324" s="138"/>
      <c r="N324" s="138"/>
      <c r="O324" s="117">
        <f t="shared" si="20"/>
        <v>0</v>
      </c>
      <c r="P324" s="41"/>
      <c r="Q324" s="41"/>
      <c r="R324" s="120">
        <f t="shared" si="21"/>
        <v>0</v>
      </c>
      <c r="S324" s="139"/>
      <c r="T324" s="280"/>
      <c r="U324" s="41"/>
      <c r="V324" s="41"/>
      <c r="W324" s="138"/>
      <c r="X324" s="138"/>
      <c r="Y324" s="117">
        <f t="shared" si="22"/>
        <v>0</v>
      </c>
      <c r="Z324" s="118" t="str">
        <f t="shared" si="23"/>
        <v xml:space="preserve"> </v>
      </c>
      <c r="AA324" s="141"/>
      <c r="AB324" s="139"/>
      <c r="AC324" s="139"/>
      <c r="AD324" s="139"/>
      <c r="AE324" s="119">
        <f t="shared" si="24"/>
        <v>0</v>
      </c>
      <c r="AF324" s="139"/>
      <c r="AG324" s="139"/>
      <c r="AH324" s="143"/>
      <c r="AI324" s="143"/>
      <c r="AJ324" s="143"/>
      <c r="AK324" s="143"/>
      <c r="AL324" s="143"/>
    </row>
    <row r="325" spans="1:38" ht="12.75" x14ac:dyDescent="0.2">
      <c r="A325" s="116">
        <v>320</v>
      </c>
      <c r="B325" s="134"/>
      <c r="C325" s="135"/>
      <c r="D325" s="135"/>
      <c r="E325" s="135"/>
      <c r="F325" s="135"/>
      <c r="G325" s="134"/>
      <c r="H325" s="136"/>
      <c r="I325" s="136"/>
      <c r="J325" s="134"/>
      <c r="K325" s="137"/>
      <c r="L325" s="134"/>
      <c r="M325" s="138"/>
      <c r="N325" s="138"/>
      <c r="O325" s="117">
        <f t="shared" si="20"/>
        <v>0</v>
      </c>
      <c r="P325" s="41"/>
      <c r="Q325" s="41"/>
      <c r="R325" s="120">
        <f t="shared" si="21"/>
        <v>0</v>
      </c>
      <c r="S325" s="139"/>
      <c r="T325" s="280"/>
      <c r="U325" s="41"/>
      <c r="V325" s="41"/>
      <c r="W325" s="138"/>
      <c r="X325" s="138"/>
      <c r="Y325" s="117">
        <f t="shared" si="22"/>
        <v>0</v>
      </c>
      <c r="Z325" s="118" t="str">
        <f t="shared" si="23"/>
        <v xml:space="preserve"> </v>
      </c>
      <c r="AA325" s="141"/>
      <c r="AB325" s="139"/>
      <c r="AC325" s="139"/>
      <c r="AD325" s="139"/>
      <c r="AE325" s="119">
        <f t="shared" si="24"/>
        <v>0</v>
      </c>
      <c r="AF325" s="139"/>
      <c r="AG325" s="139"/>
      <c r="AH325" s="143"/>
      <c r="AI325" s="143"/>
      <c r="AJ325" s="143"/>
      <c r="AK325" s="143"/>
      <c r="AL325" s="143"/>
    </row>
    <row r="326" spans="1:38" ht="12.75" x14ac:dyDescent="0.2">
      <c r="A326" s="116">
        <v>321</v>
      </c>
      <c r="B326" s="134"/>
      <c r="C326" s="135"/>
      <c r="D326" s="135"/>
      <c r="E326" s="135"/>
      <c r="F326" s="135"/>
      <c r="G326" s="134"/>
      <c r="H326" s="136"/>
      <c r="I326" s="136"/>
      <c r="J326" s="134"/>
      <c r="K326" s="137"/>
      <c r="L326" s="134"/>
      <c r="M326" s="138"/>
      <c r="N326" s="138"/>
      <c r="O326" s="117">
        <f t="shared" ref="O326:O389" si="25">SUM(M326:N326)</f>
        <v>0</v>
      </c>
      <c r="P326" s="41"/>
      <c r="Q326" s="41"/>
      <c r="R326" s="120">
        <f t="shared" si="21"/>
        <v>0</v>
      </c>
      <c r="S326" s="139"/>
      <c r="T326" s="280"/>
      <c r="U326" s="41"/>
      <c r="V326" s="41"/>
      <c r="W326" s="138"/>
      <c r="X326" s="138"/>
      <c r="Y326" s="117">
        <f t="shared" si="22"/>
        <v>0</v>
      </c>
      <c r="Z326" s="118" t="str">
        <f t="shared" si="23"/>
        <v xml:space="preserve"> </v>
      </c>
      <c r="AA326" s="141"/>
      <c r="AB326" s="139"/>
      <c r="AC326" s="139"/>
      <c r="AD326" s="139"/>
      <c r="AE326" s="119">
        <f t="shared" si="24"/>
        <v>0</v>
      </c>
      <c r="AF326" s="139"/>
      <c r="AG326" s="139"/>
      <c r="AH326" s="143"/>
      <c r="AI326" s="143"/>
      <c r="AJ326" s="143"/>
      <c r="AK326" s="143"/>
      <c r="AL326" s="143"/>
    </row>
    <row r="327" spans="1:38" ht="12.75" x14ac:dyDescent="0.2">
      <c r="A327" s="116">
        <v>322</v>
      </c>
      <c r="B327" s="134"/>
      <c r="C327" s="135"/>
      <c r="D327" s="135"/>
      <c r="E327" s="135"/>
      <c r="F327" s="135"/>
      <c r="G327" s="134"/>
      <c r="H327" s="136"/>
      <c r="I327" s="136"/>
      <c r="J327" s="134"/>
      <c r="K327" s="137"/>
      <c r="L327" s="134"/>
      <c r="M327" s="138"/>
      <c r="N327" s="138"/>
      <c r="O327" s="117">
        <f t="shared" si="25"/>
        <v>0</v>
      </c>
      <c r="P327" s="41"/>
      <c r="Q327" s="41"/>
      <c r="R327" s="120">
        <f t="shared" ref="R327:R390" si="26">P327-Q327</f>
        <v>0</v>
      </c>
      <c r="S327" s="139"/>
      <c r="T327" s="280"/>
      <c r="U327" s="41"/>
      <c r="V327" s="41"/>
      <c r="W327" s="138"/>
      <c r="X327" s="138"/>
      <c r="Y327" s="117">
        <f t="shared" ref="Y327:Y390" si="27">SUM(W327:X327)</f>
        <v>0</v>
      </c>
      <c r="Z327" s="118" t="str">
        <f t="shared" ref="Z327:Z390" si="28">IF(Y327,Y327/O327," ")</f>
        <v xml:space="preserve"> </v>
      </c>
      <c r="AA327" s="141"/>
      <c r="AB327" s="139"/>
      <c r="AC327" s="139"/>
      <c r="AD327" s="139"/>
      <c r="AE327" s="119">
        <f t="shared" ref="AE327:AE390" si="29">AB327+AC327+AD327</f>
        <v>0</v>
      </c>
      <c r="AF327" s="139"/>
      <c r="AG327" s="139"/>
      <c r="AH327" s="143"/>
      <c r="AI327" s="143"/>
      <c r="AJ327" s="143"/>
      <c r="AK327" s="143"/>
      <c r="AL327" s="143"/>
    </row>
    <row r="328" spans="1:38" ht="12.75" x14ac:dyDescent="0.2">
      <c r="A328" s="116">
        <v>323</v>
      </c>
      <c r="B328" s="134"/>
      <c r="C328" s="135"/>
      <c r="D328" s="135"/>
      <c r="E328" s="135"/>
      <c r="F328" s="135"/>
      <c r="G328" s="134"/>
      <c r="H328" s="136"/>
      <c r="I328" s="136"/>
      <c r="J328" s="134"/>
      <c r="K328" s="137"/>
      <c r="L328" s="134"/>
      <c r="M328" s="138"/>
      <c r="N328" s="138"/>
      <c r="O328" s="117">
        <f t="shared" si="25"/>
        <v>0</v>
      </c>
      <c r="P328" s="41"/>
      <c r="Q328" s="41"/>
      <c r="R328" s="120">
        <f t="shared" si="26"/>
        <v>0</v>
      </c>
      <c r="S328" s="139"/>
      <c r="T328" s="280"/>
      <c r="U328" s="41"/>
      <c r="V328" s="41"/>
      <c r="W328" s="138"/>
      <c r="X328" s="138"/>
      <c r="Y328" s="117">
        <f t="shared" si="27"/>
        <v>0</v>
      </c>
      <c r="Z328" s="118" t="str">
        <f t="shared" si="28"/>
        <v xml:space="preserve"> </v>
      </c>
      <c r="AA328" s="141"/>
      <c r="AB328" s="139"/>
      <c r="AC328" s="139"/>
      <c r="AD328" s="139"/>
      <c r="AE328" s="119">
        <f t="shared" si="29"/>
        <v>0</v>
      </c>
      <c r="AF328" s="139"/>
      <c r="AG328" s="139"/>
      <c r="AH328" s="143"/>
      <c r="AI328" s="143"/>
      <c r="AJ328" s="143"/>
      <c r="AK328" s="143"/>
      <c r="AL328" s="143"/>
    </row>
    <row r="329" spans="1:38" ht="12.75" x14ac:dyDescent="0.2">
      <c r="A329" s="116">
        <v>324</v>
      </c>
      <c r="B329" s="134"/>
      <c r="C329" s="135"/>
      <c r="D329" s="135"/>
      <c r="E329" s="135"/>
      <c r="F329" s="135"/>
      <c r="G329" s="134"/>
      <c r="H329" s="136"/>
      <c r="I329" s="136"/>
      <c r="J329" s="134"/>
      <c r="K329" s="137"/>
      <c r="L329" s="134"/>
      <c r="M329" s="138"/>
      <c r="N329" s="138"/>
      <c r="O329" s="117">
        <f t="shared" si="25"/>
        <v>0</v>
      </c>
      <c r="P329" s="41"/>
      <c r="Q329" s="41"/>
      <c r="R329" s="120">
        <f t="shared" si="26"/>
        <v>0</v>
      </c>
      <c r="S329" s="139"/>
      <c r="T329" s="280"/>
      <c r="U329" s="41"/>
      <c r="V329" s="41"/>
      <c r="W329" s="138"/>
      <c r="X329" s="138"/>
      <c r="Y329" s="117">
        <f t="shared" si="27"/>
        <v>0</v>
      </c>
      <c r="Z329" s="118" t="str">
        <f t="shared" si="28"/>
        <v xml:space="preserve"> </v>
      </c>
      <c r="AA329" s="141"/>
      <c r="AB329" s="139"/>
      <c r="AC329" s="139"/>
      <c r="AD329" s="139"/>
      <c r="AE329" s="119">
        <f t="shared" si="29"/>
        <v>0</v>
      </c>
      <c r="AF329" s="139"/>
      <c r="AG329" s="139"/>
      <c r="AH329" s="143"/>
      <c r="AI329" s="143"/>
      <c r="AJ329" s="143"/>
      <c r="AK329" s="143"/>
      <c r="AL329" s="143"/>
    </row>
    <row r="330" spans="1:38" ht="12.75" x14ac:dyDescent="0.2">
      <c r="A330" s="116">
        <v>325</v>
      </c>
      <c r="B330" s="134"/>
      <c r="C330" s="135"/>
      <c r="D330" s="135"/>
      <c r="E330" s="135"/>
      <c r="F330" s="135"/>
      <c r="G330" s="134"/>
      <c r="H330" s="136"/>
      <c r="I330" s="136"/>
      <c r="J330" s="134"/>
      <c r="K330" s="137"/>
      <c r="L330" s="134"/>
      <c r="M330" s="138"/>
      <c r="N330" s="138"/>
      <c r="O330" s="117">
        <f t="shared" si="25"/>
        <v>0</v>
      </c>
      <c r="P330" s="41"/>
      <c r="Q330" s="41"/>
      <c r="R330" s="120">
        <f t="shared" si="26"/>
        <v>0</v>
      </c>
      <c r="S330" s="139"/>
      <c r="T330" s="280"/>
      <c r="U330" s="41"/>
      <c r="V330" s="41"/>
      <c r="W330" s="138"/>
      <c r="X330" s="138"/>
      <c r="Y330" s="117">
        <f t="shared" si="27"/>
        <v>0</v>
      </c>
      <c r="Z330" s="118" t="str">
        <f t="shared" si="28"/>
        <v xml:space="preserve"> </v>
      </c>
      <c r="AA330" s="141"/>
      <c r="AB330" s="139"/>
      <c r="AC330" s="139"/>
      <c r="AD330" s="139"/>
      <c r="AE330" s="119">
        <f t="shared" si="29"/>
        <v>0</v>
      </c>
      <c r="AF330" s="139"/>
      <c r="AG330" s="139"/>
      <c r="AH330" s="143"/>
      <c r="AI330" s="143"/>
      <c r="AJ330" s="143"/>
      <c r="AK330" s="143"/>
      <c r="AL330" s="143"/>
    </row>
    <row r="331" spans="1:38" ht="12.75" x14ac:dyDescent="0.2">
      <c r="A331" s="116">
        <v>326</v>
      </c>
      <c r="B331" s="134"/>
      <c r="C331" s="135"/>
      <c r="D331" s="135"/>
      <c r="E331" s="135"/>
      <c r="F331" s="135"/>
      <c r="G331" s="134"/>
      <c r="H331" s="136"/>
      <c r="I331" s="136"/>
      <c r="J331" s="134"/>
      <c r="K331" s="137"/>
      <c r="L331" s="134"/>
      <c r="M331" s="138"/>
      <c r="N331" s="138"/>
      <c r="O331" s="117">
        <f t="shared" si="25"/>
        <v>0</v>
      </c>
      <c r="P331" s="41"/>
      <c r="Q331" s="41"/>
      <c r="R331" s="120">
        <f t="shared" si="26"/>
        <v>0</v>
      </c>
      <c r="S331" s="139"/>
      <c r="T331" s="280"/>
      <c r="U331" s="41"/>
      <c r="V331" s="41"/>
      <c r="W331" s="138"/>
      <c r="X331" s="138"/>
      <c r="Y331" s="117">
        <f t="shared" si="27"/>
        <v>0</v>
      </c>
      <c r="Z331" s="118" t="str">
        <f t="shared" si="28"/>
        <v xml:space="preserve"> </v>
      </c>
      <c r="AA331" s="141"/>
      <c r="AB331" s="139"/>
      <c r="AC331" s="139"/>
      <c r="AD331" s="139"/>
      <c r="AE331" s="119">
        <f t="shared" si="29"/>
        <v>0</v>
      </c>
      <c r="AF331" s="139"/>
      <c r="AG331" s="139"/>
      <c r="AH331" s="143"/>
      <c r="AI331" s="143"/>
      <c r="AJ331" s="143"/>
      <c r="AK331" s="143"/>
      <c r="AL331" s="143"/>
    </row>
    <row r="332" spans="1:38" ht="12.75" x14ac:dyDescent="0.2">
      <c r="A332" s="116">
        <v>327</v>
      </c>
      <c r="B332" s="134"/>
      <c r="C332" s="135"/>
      <c r="D332" s="135"/>
      <c r="E332" s="135"/>
      <c r="F332" s="135"/>
      <c r="G332" s="134"/>
      <c r="H332" s="136"/>
      <c r="I332" s="136"/>
      <c r="J332" s="134"/>
      <c r="K332" s="137"/>
      <c r="L332" s="134"/>
      <c r="M332" s="138"/>
      <c r="N332" s="138"/>
      <c r="O332" s="117">
        <f t="shared" si="25"/>
        <v>0</v>
      </c>
      <c r="P332" s="41"/>
      <c r="Q332" s="41"/>
      <c r="R332" s="120">
        <f t="shared" si="26"/>
        <v>0</v>
      </c>
      <c r="S332" s="139"/>
      <c r="T332" s="280"/>
      <c r="U332" s="41"/>
      <c r="V332" s="41"/>
      <c r="W332" s="138"/>
      <c r="X332" s="138"/>
      <c r="Y332" s="117">
        <f t="shared" si="27"/>
        <v>0</v>
      </c>
      <c r="Z332" s="118" t="str">
        <f t="shared" si="28"/>
        <v xml:space="preserve"> </v>
      </c>
      <c r="AA332" s="141"/>
      <c r="AB332" s="139"/>
      <c r="AC332" s="139"/>
      <c r="AD332" s="139"/>
      <c r="AE332" s="119">
        <f t="shared" si="29"/>
        <v>0</v>
      </c>
      <c r="AF332" s="139"/>
      <c r="AG332" s="139"/>
      <c r="AH332" s="143"/>
      <c r="AI332" s="143"/>
      <c r="AJ332" s="143"/>
      <c r="AK332" s="143"/>
      <c r="AL332" s="143"/>
    </row>
    <row r="333" spans="1:38" ht="12.75" x14ac:dyDescent="0.2">
      <c r="A333" s="116">
        <v>328</v>
      </c>
      <c r="B333" s="134"/>
      <c r="C333" s="135"/>
      <c r="D333" s="135"/>
      <c r="E333" s="135"/>
      <c r="F333" s="135"/>
      <c r="G333" s="134"/>
      <c r="H333" s="136"/>
      <c r="I333" s="136"/>
      <c r="J333" s="134"/>
      <c r="K333" s="137"/>
      <c r="L333" s="134"/>
      <c r="M333" s="138"/>
      <c r="N333" s="138"/>
      <c r="O333" s="117">
        <f t="shared" si="25"/>
        <v>0</v>
      </c>
      <c r="P333" s="41"/>
      <c r="Q333" s="41"/>
      <c r="R333" s="120">
        <f t="shared" si="26"/>
        <v>0</v>
      </c>
      <c r="S333" s="139"/>
      <c r="T333" s="280"/>
      <c r="U333" s="41"/>
      <c r="V333" s="41"/>
      <c r="W333" s="138"/>
      <c r="X333" s="138"/>
      <c r="Y333" s="117">
        <f t="shared" si="27"/>
        <v>0</v>
      </c>
      <c r="Z333" s="118" t="str">
        <f t="shared" si="28"/>
        <v xml:space="preserve"> </v>
      </c>
      <c r="AA333" s="141"/>
      <c r="AB333" s="139"/>
      <c r="AC333" s="139"/>
      <c r="AD333" s="139"/>
      <c r="AE333" s="119">
        <f t="shared" si="29"/>
        <v>0</v>
      </c>
      <c r="AF333" s="139"/>
      <c r="AG333" s="139"/>
      <c r="AH333" s="143"/>
      <c r="AI333" s="143"/>
      <c r="AJ333" s="143"/>
      <c r="AK333" s="143"/>
      <c r="AL333" s="143"/>
    </row>
    <row r="334" spans="1:38" ht="12.75" x14ac:dyDescent="0.2">
      <c r="A334" s="116">
        <v>329</v>
      </c>
      <c r="B334" s="134"/>
      <c r="C334" s="135"/>
      <c r="D334" s="135"/>
      <c r="E334" s="135"/>
      <c r="F334" s="135"/>
      <c r="G334" s="134"/>
      <c r="H334" s="136"/>
      <c r="I334" s="136"/>
      <c r="J334" s="134"/>
      <c r="K334" s="137"/>
      <c r="L334" s="134"/>
      <c r="M334" s="138"/>
      <c r="N334" s="138"/>
      <c r="O334" s="117">
        <f t="shared" si="25"/>
        <v>0</v>
      </c>
      <c r="P334" s="41"/>
      <c r="Q334" s="41"/>
      <c r="R334" s="120">
        <f t="shared" si="26"/>
        <v>0</v>
      </c>
      <c r="S334" s="139"/>
      <c r="T334" s="280"/>
      <c r="U334" s="41"/>
      <c r="V334" s="41"/>
      <c r="W334" s="138"/>
      <c r="X334" s="138"/>
      <c r="Y334" s="117">
        <f t="shared" si="27"/>
        <v>0</v>
      </c>
      <c r="Z334" s="118" t="str">
        <f t="shared" si="28"/>
        <v xml:space="preserve"> </v>
      </c>
      <c r="AA334" s="141"/>
      <c r="AB334" s="139"/>
      <c r="AC334" s="139"/>
      <c r="AD334" s="139"/>
      <c r="AE334" s="119">
        <f t="shared" si="29"/>
        <v>0</v>
      </c>
      <c r="AF334" s="139"/>
      <c r="AG334" s="139"/>
      <c r="AH334" s="143"/>
      <c r="AI334" s="143"/>
      <c r="AJ334" s="143"/>
      <c r="AK334" s="143"/>
      <c r="AL334" s="143"/>
    </row>
    <row r="335" spans="1:38" ht="12.75" x14ac:dyDescent="0.2">
      <c r="A335" s="116">
        <v>330</v>
      </c>
      <c r="B335" s="134"/>
      <c r="C335" s="135"/>
      <c r="D335" s="135"/>
      <c r="E335" s="135"/>
      <c r="F335" s="135"/>
      <c r="G335" s="134"/>
      <c r="H335" s="136"/>
      <c r="I335" s="136"/>
      <c r="J335" s="134"/>
      <c r="K335" s="137"/>
      <c r="L335" s="134"/>
      <c r="M335" s="138"/>
      <c r="N335" s="138"/>
      <c r="O335" s="117">
        <f t="shared" si="25"/>
        <v>0</v>
      </c>
      <c r="P335" s="41"/>
      <c r="Q335" s="41"/>
      <c r="R335" s="120">
        <f t="shared" si="26"/>
        <v>0</v>
      </c>
      <c r="S335" s="139"/>
      <c r="T335" s="280"/>
      <c r="U335" s="41"/>
      <c r="V335" s="41"/>
      <c r="W335" s="138"/>
      <c r="X335" s="138"/>
      <c r="Y335" s="117">
        <f t="shared" si="27"/>
        <v>0</v>
      </c>
      <c r="Z335" s="118" t="str">
        <f t="shared" si="28"/>
        <v xml:space="preserve"> </v>
      </c>
      <c r="AA335" s="141"/>
      <c r="AB335" s="139"/>
      <c r="AC335" s="139"/>
      <c r="AD335" s="139"/>
      <c r="AE335" s="119">
        <f t="shared" si="29"/>
        <v>0</v>
      </c>
      <c r="AF335" s="139"/>
      <c r="AG335" s="139"/>
      <c r="AH335" s="143"/>
      <c r="AI335" s="143"/>
      <c r="AJ335" s="143"/>
      <c r="AK335" s="143"/>
      <c r="AL335" s="143"/>
    </row>
    <row r="336" spans="1:38" ht="12.75" x14ac:dyDescent="0.2">
      <c r="A336" s="116">
        <v>331</v>
      </c>
      <c r="B336" s="134"/>
      <c r="C336" s="135"/>
      <c r="D336" s="135"/>
      <c r="E336" s="135"/>
      <c r="F336" s="135"/>
      <c r="G336" s="134"/>
      <c r="H336" s="136"/>
      <c r="I336" s="136"/>
      <c r="J336" s="134"/>
      <c r="K336" s="137"/>
      <c r="L336" s="134"/>
      <c r="M336" s="138"/>
      <c r="N336" s="138"/>
      <c r="O336" s="117">
        <f t="shared" si="25"/>
        <v>0</v>
      </c>
      <c r="P336" s="41"/>
      <c r="Q336" s="41"/>
      <c r="R336" s="120">
        <f t="shared" si="26"/>
        <v>0</v>
      </c>
      <c r="S336" s="139"/>
      <c r="T336" s="280"/>
      <c r="U336" s="41"/>
      <c r="V336" s="41"/>
      <c r="W336" s="138"/>
      <c r="X336" s="138"/>
      <c r="Y336" s="117">
        <f t="shared" si="27"/>
        <v>0</v>
      </c>
      <c r="Z336" s="118" t="str">
        <f t="shared" si="28"/>
        <v xml:space="preserve"> </v>
      </c>
      <c r="AA336" s="141"/>
      <c r="AB336" s="139"/>
      <c r="AC336" s="139"/>
      <c r="AD336" s="139"/>
      <c r="AE336" s="119">
        <f t="shared" si="29"/>
        <v>0</v>
      </c>
      <c r="AF336" s="139"/>
      <c r="AG336" s="139"/>
      <c r="AH336" s="143"/>
      <c r="AI336" s="143"/>
      <c r="AJ336" s="143"/>
      <c r="AK336" s="143"/>
      <c r="AL336" s="143"/>
    </row>
    <row r="337" spans="1:38" ht="12.75" x14ac:dyDescent="0.2">
      <c r="A337" s="116">
        <v>332</v>
      </c>
      <c r="B337" s="134"/>
      <c r="C337" s="135"/>
      <c r="D337" s="135"/>
      <c r="E337" s="135"/>
      <c r="F337" s="135"/>
      <c r="G337" s="134"/>
      <c r="H337" s="136"/>
      <c r="I337" s="136"/>
      <c r="J337" s="134"/>
      <c r="K337" s="137"/>
      <c r="L337" s="134"/>
      <c r="M337" s="138"/>
      <c r="N337" s="138"/>
      <c r="O337" s="117">
        <f t="shared" si="25"/>
        <v>0</v>
      </c>
      <c r="P337" s="41"/>
      <c r="Q337" s="41"/>
      <c r="R337" s="120">
        <f t="shared" si="26"/>
        <v>0</v>
      </c>
      <c r="S337" s="139"/>
      <c r="T337" s="280"/>
      <c r="U337" s="41"/>
      <c r="V337" s="41"/>
      <c r="W337" s="138"/>
      <c r="X337" s="138"/>
      <c r="Y337" s="117">
        <f t="shared" si="27"/>
        <v>0</v>
      </c>
      <c r="Z337" s="118" t="str">
        <f t="shared" si="28"/>
        <v xml:space="preserve"> </v>
      </c>
      <c r="AA337" s="141"/>
      <c r="AB337" s="139"/>
      <c r="AC337" s="139"/>
      <c r="AD337" s="139"/>
      <c r="AE337" s="119">
        <f t="shared" si="29"/>
        <v>0</v>
      </c>
      <c r="AF337" s="139"/>
      <c r="AG337" s="139"/>
      <c r="AH337" s="143"/>
      <c r="AI337" s="143"/>
      <c r="AJ337" s="143"/>
      <c r="AK337" s="143"/>
      <c r="AL337" s="143"/>
    </row>
    <row r="338" spans="1:38" ht="12.75" x14ac:dyDescent="0.2">
      <c r="A338" s="116">
        <v>333</v>
      </c>
      <c r="B338" s="134"/>
      <c r="C338" s="135"/>
      <c r="D338" s="135"/>
      <c r="E338" s="135"/>
      <c r="F338" s="135"/>
      <c r="G338" s="134"/>
      <c r="H338" s="136"/>
      <c r="I338" s="136"/>
      <c r="J338" s="134"/>
      <c r="K338" s="137"/>
      <c r="L338" s="134"/>
      <c r="M338" s="138"/>
      <c r="N338" s="138"/>
      <c r="O338" s="117">
        <f t="shared" si="25"/>
        <v>0</v>
      </c>
      <c r="P338" s="41"/>
      <c r="Q338" s="41"/>
      <c r="R338" s="120">
        <f t="shared" si="26"/>
        <v>0</v>
      </c>
      <c r="S338" s="139"/>
      <c r="T338" s="280"/>
      <c r="U338" s="41"/>
      <c r="V338" s="41"/>
      <c r="W338" s="138"/>
      <c r="X338" s="138"/>
      <c r="Y338" s="117">
        <f t="shared" si="27"/>
        <v>0</v>
      </c>
      <c r="Z338" s="118" t="str">
        <f t="shared" si="28"/>
        <v xml:space="preserve"> </v>
      </c>
      <c r="AA338" s="141"/>
      <c r="AB338" s="139"/>
      <c r="AC338" s="139"/>
      <c r="AD338" s="139"/>
      <c r="AE338" s="119">
        <f t="shared" si="29"/>
        <v>0</v>
      </c>
      <c r="AF338" s="139"/>
      <c r="AG338" s="139"/>
      <c r="AH338" s="143"/>
      <c r="AI338" s="143"/>
      <c r="AJ338" s="143"/>
      <c r="AK338" s="143"/>
      <c r="AL338" s="143"/>
    </row>
    <row r="339" spans="1:38" ht="12.75" x14ac:dyDescent="0.2">
      <c r="A339" s="116">
        <v>334</v>
      </c>
      <c r="B339" s="134"/>
      <c r="C339" s="135"/>
      <c r="D339" s="135"/>
      <c r="E339" s="135"/>
      <c r="F339" s="135"/>
      <c r="G339" s="134"/>
      <c r="H339" s="136"/>
      <c r="I339" s="136"/>
      <c r="J339" s="134"/>
      <c r="K339" s="137"/>
      <c r="L339" s="134"/>
      <c r="M339" s="138"/>
      <c r="N339" s="138"/>
      <c r="O339" s="117">
        <f t="shared" si="25"/>
        <v>0</v>
      </c>
      <c r="P339" s="41"/>
      <c r="Q339" s="41"/>
      <c r="R339" s="120">
        <f t="shared" si="26"/>
        <v>0</v>
      </c>
      <c r="S339" s="139"/>
      <c r="T339" s="280"/>
      <c r="U339" s="41"/>
      <c r="V339" s="41"/>
      <c r="W339" s="138"/>
      <c r="X339" s="138"/>
      <c r="Y339" s="117">
        <f t="shared" si="27"/>
        <v>0</v>
      </c>
      <c r="Z339" s="118" t="str">
        <f t="shared" si="28"/>
        <v xml:space="preserve"> </v>
      </c>
      <c r="AA339" s="141"/>
      <c r="AB339" s="139"/>
      <c r="AC339" s="139"/>
      <c r="AD339" s="139"/>
      <c r="AE339" s="119">
        <f t="shared" si="29"/>
        <v>0</v>
      </c>
      <c r="AF339" s="139"/>
      <c r="AG339" s="139"/>
      <c r="AH339" s="143"/>
      <c r="AI339" s="143"/>
      <c r="AJ339" s="143"/>
      <c r="AK339" s="143"/>
      <c r="AL339" s="143"/>
    </row>
    <row r="340" spans="1:38" ht="12.75" x14ac:dyDescent="0.2">
      <c r="A340" s="116">
        <v>335</v>
      </c>
      <c r="B340" s="134"/>
      <c r="C340" s="135"/>
      <c r="D340" s="135"/>
      <c r="E340" s="135"/>
      <c r="F340" s="135"/>
      <c r="G340" s="134"/>
      <c r="H340" s="136"/>
      <c r="I340" s="136"/>
      <c r="J340" s="134"/>
      <c r="K340" s="137"/>
      <c r="L340" s="134"/>
      <c r="M340" s="138"/>
      <c r="N340" s="138"/>
      <c r="O340" s="117">
        <f t="shared" si="25"/>
        <v>0</v>
      </c>
      <c r="P340" s="41"/>
      <c r="Q340" s="41"/>
      <c r="R340" s="120">
        <f t="shared" si="26"/>
        <v>0</v>
      </c>
      <c r="S340" s="139"/>
      <c r="T340" s="280"/>
      <c r="U340" s="41"/>
      <c r="V340" s="41"/>
      <c r="W340" s="138"/>
      <c r="X340" s="138"/>
      <c r="Y340" s="117">
        <f t="shared" si="27"/>
        <v>0</v>
      </c>
      <c r="Z340" s="118" t="str">
        <f t="shared" si="28"/>
        <v xml:space="preserve"> </v>
      </c>
      <c r="AA340" s="141"/>
      <c r="AB340" s="139"/>
      <c r="AC340" s="139"/>
      <c r="AD340" s="139"/>
      <c r="AE340" s="119">
        <f t="shared" si="29"/>
        <v>0</v>
      </c>
      <c r="AF340" s="139"/>
      <c r="AG340" s="139"/>
      <c r="AH340" s="143"/>
      <c r="AI340" s="143"/>
      <c r="AJ340" s="143"/>
      <c r="AK340" s="143"/>
      <c r="AL340" s="143"/>
    </row>
    <row r="341" spans="1:38" ht="12.75" x14ac:dyDescent="0.2">
      <c r="A341" s="116">
        <v>336</v>
      </c>
      <c r="B341" s="134"/>
      <c r="C341" s="135"/>
      <c r="D341" s="135"/>
      <c r="E341" s="135"/>
      <c r="F341" s="135"/>
      <c r="G341" s="134"/>
      <c r="H341" s="136"/>
      <c r="I341" s="136"/>
      <c r="J341" s="134"/>
      <c r="K341" s="137"/>
      <c r="L341" s="134"/>
      <c r="M341" s="138"/>
      <c r="N341" s="138"/>
      <c r="O341" s="117">
        <f t="shared" si="25"/>
        <v>0</v>
      </c>
      <c r="P341" s="41"/>
      <c r="Q341" s="41"/>
      <c r="R341" s="120">
        <f t="shared" si="26"/>
        <v>0</v>
      </c>
      <c r="S341" s="139"/>
      <c r="T341" s="280"/>
      <c r="U341" s="41"/>
      <c r="V341" s="41"/>
      <c r="W341" s="138"/>
      <c r="X341" s="138"/>
      <c r="Y341" s="117">
        <f t="shared" si="27"/>
        <v>0</v>
      </c>
      <c r="Z341" s="118" t="str">
        <f t="shared" si="28"/>
        <v xml:space="preserve"> </v>
      </c>
      <c r="AA341" s="141"/>
      <c r="AB341" s="139"/>
      <c r="AC341" s="139"/>
      <c r="AD341" s="139"/>
      <c r="AE341" s="119">
        <f t="shared" si="29"/>
        <v>0</v>
      </c>
      <c r="AF341" s="139"/>
      <c r="AG341" s="139"/>
      <c r="AH341" s="143"/>
      <c r="AI341" s="143"/>
      <c r="AJ341" s="143"/>
      <c r="AK341" s="143"/>
      <c r="AL341" s="143"/>
    </row>
    <row r="342" spans="1:38" ht="12.75" x14ac:dyDescent="0.2">
      <c r="A342" s="116">
        <v>337</v>
      </c>
      <c r="B342" s="134"/>
      <c r="C342" s="135"/>
      <c r="D342" s="135"/>
      <c r="E342" s="135"/>
      <c r="F342" s="135"/>
      <c r="G342" s="134"/>
      <c r="H342" s="136"/>
      <c r="I342" s="136"/>
      <c r="J342" s="134"/>
      <c r="K342" s="137"/>
      <c r="L342" s="134"/>
      <c r="M342" s="138"/>
      <c r="N342" s="138"/>
      <c r="O342" s="117">
        <f t="shared" si="25"/>
        <v>0</v>
      </c>
      <c r="P342" s="41"/>
      <c r="Q342" s="41"/>
      <c r="R342" s="120">
        <f t="shared" si="26"/>
        <v>0</v>
      </c>
      <c r="S342" s="139"/>
      <c r="T342" s="280"/>
      <c r="U342" s="41"/>
      <c r="V342" s="41"/>
      <c r="W342" s="138"/>
      <c r="X342" s="138"/>
      <c r="Y342" s="117">
        <f t="shared" si="27"/>
        <v>0</v>
      </c>
      <c r="Z342" s="118" t="str">
        <f t="shared" si="28"/>
        <v xml:space="preserve"> </v>
      </c>
      <c r="AA342" s="141"/>
      <c r="AB342" s="139"/>
      <c r="AC342" s="139"/>
      <c r="AD342" s="139"/>
      <c r="AE342" s="119">
        <f t="shared" si="29"/>
        <v>0</v>
      </c>
      <c r="AF342" s="139"/>
      <c r="AG342" s="139"/>
      <c r="AH342" s="143"/>
      <c r="AI342" s="143"/>
      <c r="AJ342" s="143"/>
      <c r="AK342" s="143"/>
      <c r="AL342" s="143"/>
    </row>
    <row r="343" spans="1:38" ht="12.75" x14ac:dyDescent="0.2">
      <c r="A343" s="116">
        <v>338</v>
      </c>
      <c r="B343" s="134"/>
      <c r="C343" s="135"/>
      <c r="D343" s="135"/>
      <c r="E343" s="135"/>
      <c r="F343" s="135"/>
      <c r="G343" s="134"/>
      <c r="H343" s="136"/>
      <c r="I343" s="136"/>
      <c r="J343" s="134"/>
      <c r="K343" s="137"/>
      <c r="L343" s="134"/>
      <c r="M343" s="138"/>
      <c r="N343" s="138"/>
      <c r="O343" s="117">
        <f t="shared" si="25"/>
        <v>0</v>
      </c>
      <c r="P343" s="41"/>
      <c r="Q343" s="41"/>
      <c r="R343" s="120">
        <f t="shared" si="26"/>
        <v>0</v>
      </c>
      <c r="S343" s="139"/>
      <c r="T343" s="280"/>
      <c r="U343" s="41"/>
      <c r="V343" s="41"/>
      <c r="W343" s="138"/>
      <c r="X343" s="138"/>
      <c r="Y343" s="117">
        <f t="shared" si="27"/>
        <v>0</v>
      </c>
      <c r="Z343" s="118" t="str">
        <f t="shared" si="28"/>
        <v xml:space="preserve"> </v>
      </c>
      <c r="AA343" s="141"/>
      <c r="AB343" s="139"/>
      <c r="AC343" s="139"/>
      <c r="AD343" s="139"/>
      <c r="AE343" s="119">
        <f t="shared" si="29"/>
        <v>0</v>
      </c>
      <c r="AF343" s="139"/>
      <c r="AG343" s="139"/>
      <c r="AH343" s="143"/>
      <c r="AI343" s="143"/>
      <c r="AJ343" s="143"/>
      <c r="AK343" s="143"/>
      <c r="AL343" s="143"/>
    </row>
    <row r="344" spans="1:38" ht="12.75" x14ac:dyDescent="0.2">
      <c r="A344" s="116">
        <v>339</v>
      </c>
      <c r="B344" s="134"/>
      <c r="C344" s="135"/>
      <c r="D344" s="135"/>
      <c r="E344" s="135"/>
      <c r="F344" s="135"/>
      <c r="G344" s="134"/>
      <c r="H344" s="136"/>
      <c r="I344" s="136"/>
      <c r="J344" s="134"/>
      <c r="K344" s="137"/>
      <c r="L344" s="134"/>
      <c r="M344" s="138"/>
      <c r="N344" s="138"/>
      <c r="O344" s="117">
        <f t="shared" si="25"/>
        <v>0</v>
      </c>
      <c r="P344" s="41"/>
      <c r="Q344" s="41"/>
      <c r="R344" s="120">
        <f t="shared" si="26"/>
        <v>0</v>
      </c>
      <c r="S344" s="139"/>
      <c r="T344" s="280"/>
      <c r="U344" s="41"/>
      <c r="V344" s="41"/>
      <c r="W344" s="138"/>
      <c r="X344" s="138"/>
      <c r="Y344" s="117">
        <f t="shared" si="27"/>
        <v>0</v>
      </c>
      <c r="Z344" s="118" t="str">
        <f t="shared" si="28"/>
        <v xml:space="preserve"> </v>
      </c>
      <c r="AA344" s="141"/>
      <c r="AB344" s="139"/>
      <c r="AC344" s="139"/>
      <c r="AD344" s="139"/>
      <c r="AE344" s="119">
        <f t="shared" si="29"/>
        <v>0</v>
      </c>
      <c r="AF344" s="139"/>
      <c r="AG344" s="139"/>
      <c r="AH344" s="143"/>
      <c r="AI344" s="143"/>
      <c r="AJ344" s="143"/>
      <c r="AK344" s="143"/>
      <c r="AL344" s="143"/>
    </row>
    <row r="345" spans="1:38" ht="12.75" x14ac:dyDescent="0.2">
      <c r="A345" s="116">
        <v>340</v>
      </c>
      <c r="B345" s="134"/>
      <c r="C345" s="135"/>
      <c r="D345" s="135"/>
      <c r="E345" s="135"/>
      <c r="F345" s="135"/>
      <c r="G345" s="134"/>
      <c r="H345" s="136"/>
      <c r="I345" s="136"/>
      <c r="J345" s="134"/>
      <c r="K345" s="137"/>
      <c r="L345" s="134"/>
      <c r="M345" s="138"/>
      <c r="N345" s="138"/>
      <c r="O345" s="117">
        <f t="shared" si="25"/>
        <v>0</v>
      </c>
      <c r="P345" s="41"/>
      <c r="Q345" s="41"/>
      <c r="R345" s="120">
        <f t="shared" si="26"/>
        <v>0</v>
      </c>
      <c r="S345" s="139"/>
      <c r="T345" s="280"/>
      <c r="U345" s="41"/>
      <c r="V345" s="41"/>
      <c r="W345" s="138"/>
      <c r="X345" s="138"/>
      <c r="Y345" s="117">
        <f t="shared" si="27"/>
        <v>0</v>
      </c>
      <c r="Z345" s="118" t="str">
        <f t="shared" si="28"/>
        <v xml:space="preserve"> </v>
      </c>
      <c r="AA345" s="141"/>
      <c r="AB345" s="139"/>
      <c r="AC345" s="139"/>
      <c r="AD345" s="139"/>
      <c r="AE345" s="119">
        <f t="shared" si="29"/>
        <v>0</v>
      </c>
      <c r="AF345" s="139"/>
      <c r="AG345" s="139"/>
      <c r="AH345" s="143"/>
      <c r="AI345" s="143"/>
      <c r="AJ345" s="143"/>
      <c r="AK345" s="143"/>
      <c r="AL345" s="143"/>
    </row>
    <row r="346" spans="1:38" ht="12.75" x14ac:dyDescent="0.2">
      <c r="A346" s="116">
        <v>341</v>
      </c>
      <c r="B346" s="134"/>
      <c r="C346" s="135"/>
      <c r="D346" s="135"/>
      <c r="E346" s="135"/>
      <c r="F346" s="135"/>
      <c r="G346" s="134"/>
      <c r="H346" s="136"/>
      <c r="I346" s="136"/>
      <c r="J346" s="134"/>
      <c r="K346" s="137"/>
      <c r="L346" s="134"/>
      <c r="M346" s="138"/>
      <c r="N346" s="138"/>
      <c r="O346" s="117">
        <f t="shared" si="25"/>
        <v>0</v>
      </c>
      <c r="P346" s="41"/>
      <c r="Q346" s="41"/>
      <c r="R346" s="120">
        <f t="shared" si="26"/>
        <v>0</v>
      </c>
      <c r="S346" s="139"/>
      <c r="T346" s="280"/>
      <c r="U346" s="41"/>
      <c r="V346" s="41"/>
      <c r="W346" s="138"/>
      <c r="X346" s="138"/>
      <c r="Y346" s="117">
        <f t="shared" si="27"/>
        <v>0</v>
      </c>
      <c r="Z346" s="118" t="str">
        <f t="shared" si="28"/>
        <v xml:space="preserve"> </v>
      </c>
      <c r="AA346" s="141"/>
      <c r="AB346" s="139"/>
      <c r="AC346" s="139"/>
      <c r="AD346" s="139"/>
      <c r="AE346" s="119">
        <f t="shared" si="29"/>
        <v>0</v>
      </c>
      <c r="AF346" s="139"/>
      <c r="AG346" s="139"/>
      <c r="AH346" s="143"/>
      <c r="AI346" s="143"/>
      <c r="AJ346" s="143"/>
      <c r="AK346" s="143"/>
      <c r="AL346" s="143"/>
    </row>
    <row r="347" spans="1:38" ht="12.75" x14ac:dyDescent="0.2">
      <c r="A347" s="116">
        <v>342</v>
      </c>
      <c r="B347" s="134"/>
      <c r="C347" s="135"/>
      <c r="D347" s="135"/>
      <c r="E347" s="135"/>
      <c r="F347" s="135"/>
      <c r="G347" s="134"/>
      <c r="H347" s="136"/>
      <c r="I347" s="136"/>
      <c r="J347" s="134"/>
      <c r="K347" s="137"/>
      <c r="L347" s="134"/>
      <c r="M347" s="138"/>
      <c r="N347" s="138"/>
      <c r="O347" s="117">
        <f t="shared" si="25"/>
        <v>0</v>
      </c>
      <c r="P347" s="41"/>
      <c r="Q347" s="41"/>
      <c r="R347" s="120">
        <f t="shared" si="26"/>
        <v>0</v>
      </c>
      <c r="S347" s="139"/>
      <c r="T347" s="280"/>
      <c r="U347" s="41"/>
      <c r="V347" s="41"/>
      <c r="W347" s="138"/>
      <c r="X347" s="138"/>
      <c r="Y347" s="117">
        <f t="shared" si="27"/>
        <v>0</v>
      </c>
      <c r="Z347" s="118" t="str">
        <f t="shared" si="28"/>
        <v xml:space="preserve"> </v>
      </c>
      <c r="AA347" s="141"/>
      <c r="AB347" s="139"/>
      <c r="AC347" s="139"/>
      <c r="AD347" s="139"/>
      <c r="AE347" s="119">
        <f t="shared" si="29"/>
        <v>0</v>
      </c>
      <c r="AF347" s="139"/>
      <c r="AG347" s="139"/>
      <c r="AH347" s="143"/>
      <c r="AI347" s="143"/>
      <c r="AJ347" s="143"/>
      <c r="AK347" s="143"/>
      <c r="AL347" s="143"/>
    </row>
    <row r="348" spans="1:38" ht="12.75" x14ac:dyDescent="0.2">
      <c r="A348" s="116">
        <v>343</v>
      </c>
      <c r="B348" s="134"/>
      <c r="C348" s="135"/>
      <c r="D348" s="135"/>
      <c r="E348" s="135"/>
      <c r="F348" s="135"/>
      <c r="G348" s="134"/>
      <c r="H348" s="136"/>
      <c r="I348" s="136"/>
      <c r="J348" s="134"/>
      <c r="K348" s="137"/>
      <c r="L348" s="134"/>
      <c r="M348" s="138"/>
      <c r="N348" s="138"/>
      <c r="O348" s="117">
        <f t="shared" si="25"/>
        <v>0</v>
      </c>
      <c r="P348" s="41"/>
      <c r="Q348" s="41"/>
      <c r="R348" s="120">
        <f t="shared" si="26"/>
        <v>0</v>
      </c>
      <c r="S348" s="139"/>
      <c r="T348" s="280"/>
      <c r="U348" s="41"/>
      <c r="V348" s="41"/>
      <c r="W348" s="138"/>
      <c r="X348" s="138"/>
      <c r="Y348" s="117">
        <f t="shared" si="27"/>
        <v>0</v>
      </c>
      <c r="Z348" s="118" t="str">
        <f t="shared" si="28"/>
        <v xml:space="preserve"> </v>
      </c>
      <c r="AA348" s="141"/>
      <c r="AB348" s="139"/>
      <c r="AC348" s="139"/>
      <c r="AD348" s="139"/>
      <c r="AE348" s="119">
        <f t="shared" si="29"/>
        <v>0</v>
      </c>
      <c r="AF348" s="139"/>
      <c r="AG348" s="139"/>
      <c r="AH348" s="143"/>
      <c r="AI348" s="143"/>
      <c r="AJ348" s="143"/>
      <c r="AK348" s="143"/>
      <c r="AL348" s="143"/>
    </row>
    <row r="349" spans="1:38" ht="12.75" x14ac:dyDescent="0.2">
      <c r="A349" s="116">
        <v>344</v>
      </c>
      <c r="B349" s="134"/>
      <c r="C349" s="135"/>
      <c r="D349" s="135"/>
      <c r="E349" s="135"/>
      <c r="F349" s="135"/>
      <c r="G349" s="134"/>
      <c r="H349" s="136"/>
      <c r="I349" s="136"/>
      <c r="J349" s="134"/>
      <c r="K349" s="137"/>
      <c r="L349" s="134"/>
      <c r="M349" s="138"/>
      <c r="N349" s="138"/>
      <c r="O349" s="117">
        <f t="shared" si="25"/>
        <v>0</v>
      </c>
      <c r="P349" s="41"/>
      <c r="Q349" s="41"/>
      <c r="R349" s="120">
        <f t="shared" si="26"/>
        <v>0</v>
      </c>
      <c r="S349" s="139"/>
      <c r="T349" s="280"/>
      <c r="U349" s="41"/>
      <c r="V349" s="41"/>
      <c r="W349" s="138"/>
      <c r="X349" s="138"/>
      <c r="Y349" s="117">
        <f t="shared" si="27"/>
        <v>0</v>
      </c>
      <c r="Z349" s="118" t="str">
        <f t="shared" si="28"/>
        <v xml:space="preserve"> </v>
      </c>
      <c r="AA349" s="141"/>
      <c r="AB349" s="139"/>
      <c r="AC349" s="139"/>
      <c r="AD349" s="139"/>
      <c r="AE349" s="119">
        <f t="shared" si="29"/>
        <v>0</v>
      </c>
      <c r="AF349" s="139"/>
      <c r="AG349" s="139"/>
      <c r="AH349" s="143"/>
      <c r="AI349" s="143"/>
      <c r="AJ349" s="143"/>
      <c r="AK349" s="143"/>
      <c r="AL349" s="143"/>
    </row>
    <row r="350" spans="1:38" ht="12.75" x14ac:dyDescent="0.2">
      <c r="A350" s="116">
        <v>345</v>
      </c>
      <c r="B350" s="134"/>
      <c r="C350" s="135"/>
      <c r="D350" s="135"/>
      <c r="E350" s="135"/>
      <c r="F350" s="135"/>
      <c r="G350" s="134"/>
      <c r="H350" s="136"/>
      <c r="I350" s="136"/>
      <c r="J350" s="134"/>
      <c r="K350" s="137"/>
      <c r="L350" s="134"/>
      <c r="M350" s="138"/>
      <c r="N350" s="138"/>
      <c r="O350" s="117">
        <f t="shared" si="25"/>
        <v>0</v>
      </c>
      <c r="P350" s="41"/>
      <c r="Q350" s="41"/>
      <c r="R350" s="120">
        <f t="shared" si="26"/>
        <v>0</v>
      </c>
      <c r="S350" s="139"/>
      <c r="T350" s="280"/>
      <c r="U350" s="41"/>
      <c r="V350" s="41"/>
      <c r="W350" s="138"/>
      <c r="X350" s="138"/>
      <c r="Y350" s="117">
        <f t="shared" si="27"/>
        <v>0</v>
      </c>
      <c r="Z350" s="118" t="str">
        <f t="shared" si="28"/>
        <v xml:space="preserve"> </v>
      </c>
      <c r="AA350" s="141"/>
      <c r="AB350" s="139"/>
      <c r="AC350" s="139"/>
      <c r="AD350" s="139"/>
      <c r="AE350" s="119">
        <f t="shared" si="29"/>
        <v>0</v>
      </c>
      <c r="AF350" s="139"/>
      <c r="AG350" s="139"/>
      <c r="AH350" s="143"/>
      <c r="AI350" s="143"/>
      <c r="AJ350" s="143"/>
      <c r="AK350" s="143"/>
      <c r="AL350" s="143"/>
    </row>
    <row r="351" spans="1:38" ht="12.75" x14ac:dyDescent="0.2">
      <c r="A351" s="116">
        <v>346</v>
      </c>
      <c r="B351" s="134"/>
      <c r="C351" s="135"/>
      <c r="D351" s="135"/>
      <c r="E351" s="135"/>
      <c r="F351" s="135"/>
      <c r="G351" s="134"/>
      <c r="H351" s="136"/>
      <c r="I351" s="136"/>
      <c r="J351" s="134"/>
      <c r="K351" s="137"/>
      <c r="L351" s="134"/>
      <c r="M351" s="138"/>
      <c r="N351" s="138"/>
      <c r="O351" s="117">
        <f t="shared" si="25"/>
        <v>0</v>
      </c>
      <c r="P351" s="41"/>
      <c r="Q351" s="41"/>
      <c r="R351" s="120">
        <f t="shared" si="26"/>
        <v>0</v>
      </c>
      <c r="S351" s="139"/>
      <c r="T351" s="280"/>
      <c r="U351" s="41"/>
      <c r="V351" s="41"/>
      <c r="W351" s="138"/>
      <c r="X351" s="138"/>
      <c r="Y351" s="117">
        <f t="shared" si="27"/>
        <v>0</v>
      </c>
      <c r="Z351" s="118" t="str">
        <f t="shared" si="28"/>
        <v xml:space="preserve"> </v>
      </c>
      <c r="AA351" s="141"/>
      <c r="AB351" s="139"/>
      <c r="AC351" s="139"/>
      <c r="AD351" s="139"/>
      <c r="AE351" s="119">
        <f t="shared" si="29"/>
        <v>0</v>
      </c>
      <c r="AF351" s="139"/>
      <c r="AG351" s="139"/>
      <c r="AH351" s="143"/>
      <c r="AI351" s="143"/>
      <c r="AJ351" s="143"/>
      <c r="AK351" s="143"/>
      <c r="AL351" s="143"/>
    </row>
    <row r="352" spans="1:38" ht="12.75" x14ac:dyDescent="0.2">
      <c r="A352" s="116">
        <v>347</v>
      </c>
      <c r="B352" s="134"/>
      <c r="C352" s="135"/>
      <c r="D352" s="135"/>
      <c r="E352" s="135"/>
      <c r="F352" s="135"/>
      <c r="G352" s="134"/>
      <c r="H352" s="136"/>
      <c r="I352" s="136"/>
      <c r="J352" s="134"/>
      <c r="K352" s="137"/>
      <c r="L352" s="134"/>
      <c r="M352" s="138"/>
      <c r="N352" s="138"/>
      <c r="O352" s="117">
        <f t="shared" si="25"/>
        <v>0</v>
      </c>
      <c r="P352" s="41"/>
      <c r="Q352" s="41"/>
      <c r="R352" s="120">
        <f t="shared" si="26"/>
        <v>0</v>
      </c>
      <c r="S352" s="139"/>
      <c r="T352" s="280"/>
      <c r="U352" s="41"/>
      <c r="V352" s="41"/>
      <c r="W352" s="138"/>
      <c r="X352" s="138"/>
      <c r="Y352" s="117">
        <f t="shared" si="27"/>
        <v>0</v>
      </c>
      <c r="Z352" s="118" t="str">
        <f t="shared" si="28"/>
        <v xml:space="preserve"> </v>
      </c>
      <c r="AA352" s="141"/>
      <c r="AB352" s="139"/>
      <c r="AC352" s="139"/>
      <c r="AD352" s="139"/>
      <c r="AE352" s="119">
        <f t="shared" si="29"/>
        <v>0</v>
      </c>
      <c r="AF352" s="139"/>
      <c r="AG352" s="139"/>
      <c r="AH352" s="143"/>
      <c r="AI352" s="143"/>
      <c r="AJ352" s="143"/>
      <c r="AK352" s="143"/>
      <c r="AL352" s="143"/>
    </row>
    <row r="353" spans="1:38" ht="12.75" x14ac:dyDescent="0.2">
      <c r="A353" s="116">
        <v>348</v>
      </c>
      <c r="B353" s="134"/>
      <c r="C353" s="135"/>
      <c r="D353" s="135"/>
      <c r="E353" s="135"/>
      <c r="F353" s="135"/>
      <c r="G353" s="134"/>
      <c r="H353" s="136"/>
      <c r="I353" s="136"/>
      <c r="J353" s="134"/>
      <c r="K353" s="137"/>
      <c r="L353" s="134"/>
      <c r="M353" s="138"/>
      <c r="N353" s="138"/>
      <c r="O353" s="117">
        <f t="shared" si="25"/>
        <v>0</v>
      </c>
      <c r="P353" s="41"/>
      <c r="Q353" s="41"/>
      <c r="R353" s="120">
        <f t="shared" si="26"/>
        <v>0</v>
      </c>
      <c r="S353" s="139"/>
      <c r="T353" s="280"/>
      <c r="U353" s="41"/>
      <c r="V353" s="41"/>
      <c r="W353" s="138"/>
      <c r="X353" s="138"/>
      <c r="Y353" s="117">
        <f t="shared" si="27"/>
        <v>0</v>
      </c>
      <c r="Z353" s="118" t="str">
        <f t="shared" si="28"/>
        <v xml:space="preserve"> </v>
      </c>
      <c r="AA353" s="141"/>
      <c r="AB353" s="139"/>
      <c r="AC353" s="139"/>
      <c r="AD353" s="139"/>
      <c r="AE353" s="119">
        <f t="shared" si="29"/>
        <v>0</v>
      </c>
      <c r="AF353" s="139"/>
      <c r="AG353" s="139"/>
      <c r="AH353" s="143"/>
      <c r="AI353" s="143"/>
      <c r="AJ353" s="143"/>
      <c r="AK353" s="143"/>
      <c r="AL353" s="143"/>
    </row>
    <row r="354" spans="1:38" ht="12.75" x14ac:dyDescent="0.2">
      <c r="A354" s="116">
        <v>349</v>
      </c>
      <c r="B354" s="134"/>
      <c r="C354" s="135"/>
      <c r="D354" s="135"/>
      <c r="E354" s="135"/>
      <c r="F354" s="135"/>
      <c r="G354" s="134"/>
      <c r="H354" s="136"/>
      <c r="I354" s="136"/>
      <c r="J354" s="134"/>
      <c r="K354" s="137"/>
      <c r="L354" s="134"/>
      <c r="M354" s="138"/>
      <c r="N354" s="138"/>
      <c r="O354" s="117">
        <f t="shared" si="25"/>
        <v>0</v>
      </c>
      <c r="P354" s="41"/>
      <c r="Q354" s="41"/>
      <c r="R354" s="120">
        <f t="shared" si="26"/>
        <v>0</v>
      </c>
      <c r="S354" s="139"/>
      <c r="T354" s="280"/>
      <c r="U354" s="41"/>
      <c r="V354" s="41"/>
      <c r="W354" s="138"/>
      <c r="X354" s="138"/>
      <c r="Y354" s="117">
        <f t="shared" si="27"/>
        <v>0</v>
      </c>
      <c r="Z354" s="118" t="str">
        <f t="shared" si="28"/>
        <v xml:space="preserve"> </v>
      </c>
      <c r="AA354" s="141"/>
      <c r="AB354" s="139"/>
      <c r="AC354" s="139"/>
      <c r="AD354" s="139"/>
      <c r="AE354" s="119">
        <f t="shared" si="29"/>
        <v>0</v>
      </c>
      <c r="AF354" s="139"/>
      <c r="AG354" s="139"/>
      <c r="AH354" s="143"/>
      <c r="AI354" s="143"/>
      <c r="AJ354" s="143"/>
      <c r="AK354" s="143"/>
      <c r="AL354" s="143"/>
    </row>
    <row r="355" spans="1:38" ht="12.75" x14ac:dyDescent="0.2">
      <c r="A355" s="116">
        <v>350</v>
      </c>
      <c r="B355" s="134"/>
      <c r="C355" s="135"/>
      <c r="D355" s="135"/>
      <c r="E355" s="135"/>
      <c r="F355" s="135"/>
      <c r="G355" s="134"/>
      <c r="H355" s="136"/>
      <c r="I355" s="136"/>
      <c r="J355" s="134"/>
      <c r="K355" s="137"/>
      <c r="L355" s="134"/>
      <c r="M355" s="138"/>
      <c r="N355" s="138"/>
      <c r="O355" s="117">
        <f t="shared" si="25"/>
        <v>0</v>
      </c>
      <c r="P355" s="41"/>
      <c r="Q355" s="41"/>
      <c r="R355" s="120">
        <f t="shared" si="26"/>
        <v>0</v>
      </c>
      <c r="S355" s="139"/>
      <c r="T355" s="280"/>
      <c r="U355" s="41"/>
      <c r="V355" s="41"/>
      <c r="W355" s="138"/>
      <c r="X355" s="138"/>
      <c r="Y355" s="117">
        <f t="shared" si="27"/>
        <v>0</v>
      </c>
      <c r="Z355" s="118" t="str">
        <f t="shared" si="28"/>
        <v xml:space="preserve"> </v>
      </c>
      <c r="AA355" s="141"/>
      <c r="AB355" s="139"/>
      <c r="AC355" s="139"/>
      <c r="AD355" s="139"/>
      <c r="AE355" s="119">
        <f t="shared" si="29"/>
        <v>0</v>
      </c>
      <c r="AF355" s="139"/>
      <c r="AG355" s="139"/>
      <c r="AH355" s="143"/>
      <c r="AI355" s="143"/>
      <c r="AJ355" s="143"/>
      <c r="AK355" s="143"/>
      <c r="AL355" s="143"/>
    </row>
    <row r="356" spans="1:38" ht="12.75" x14ac:dyDescent="0.2">
      <c r="A356" s="116">
        <v>351</v>
      </c>
      <c r="B356" s="134"/>
      <c r="C356" s="135"/>
      <c r="D356" s="135"/>
      <c r="E356" s="135"/>
      <c r="F356" s="135"/>
      <c r="G356" s="134"/>
      <c r="H356" s="136"/>
      <c r="I356" s="136"/>
      <c r="J356" s="134"/>
      <c r="K356" s="137"/>
      <c r="L356" s="134"/>
      <c r="M356" s="138"/>
      <c r="N356" s="138"/>
      <c r="O356" s="117">
        <f t="shared" si="25"/>
        <v>0</v>
      </c>
      <c r="P356" s="41"/>
      <c r="Q356" s="41"/>
      <c r="R356" s="120">
        <f t="shared" si="26"/>
        <v>0</v>
      </c>
      <c r="S356" s="139"/>
      <c r="T356" s="280"/>
      <c r="U356" s="41"/>
      <c r="V356" s="41"/>
      <c r="W356" s="138"/>
      <c r="X356" s="138"/>
      <c r="Y356" s="117">
        <f t="shared" si="27"/>
        <v>0</v>
      </c>
      <c r="Z356" s="118" t="str">
        <f t="shared" si="28"/>
        <v xml:space="preserve"> </v>
      </c>
      <c r="AA356" s="141"/>
      <c r="AB356" s="139"/>
      <c r="AC356" s="139"/>
      <c r="AD356" s="139"/>
      <c r="AE356" s="119">
        <f t="shared" si="29"/>
        <v>0</v>
      </c>
      <c r="AF356" s="139"/>
      <c r="AG356" s="139"/>
      <c r="AH356" s="143"/>
      <c r="AI356" s="143"/>
      <c r="AJ356" s="143"/>
      <c r="AK356" s="143"/>
      <c r="AL356" s="143"/>
    </row>
    <row r="357" spans="1:38" ht="12.75" x14ac:dyDescent="0.2">
      <c r="A357" s="116">
        <v>352</v>
      </c>
      <c r="B357" s="134"/>
      <c r="C357" s="135"/>
      <c r="D357" s="135"/>
      <c r="E357" s="135"/>
      <c r="F357" s="135"/>
      <c r="G357" s="134"/>
      <c r="H357" s="136"/>
      <c r="I357" s="136"/>
      <c r="J357" s="134"/>
      <c r="K357" s="137"/>
      <c r="L357" s="134"/>
      <c r="M357" s="138"/>
      <c r="N357" s="138"/>
      <c r="O357" s="117">
        <f t="shared" si="25"/>
        <v>0</v>
      </c>
      <c r="P357" s="41"/>
      <c r="Q357" s="41"/>
      <c r="R357" s="120">
        <f t="shared" si="26"/>
        <v>0</v>
      </c>
      <c r="S357" s="139"/>
      <c r="T357" s="280"/>
      <c r="U357" s="41"/>
      <c r="V357" s="41"/>
      <c r="W357" s="138"/>
      <c r="X357" s="138"/>
      <c r="Y357" s="117">
        <f t="shared" si="27"/>
        <v>0</v>
      </c>
      <c r="Z357" s="118" t="str">
        <f t="shared" si="28"/>
        <v xml:space="preserve"> </v>
      </c>
      <c r="AA357" s="141"/>
      <c r="AB357" s="139"/>
      <c r="AC357" s="139"/>
      <c r="AD357" s="139"/>
      <c r="AE357" s="119">
        <f t="shared" si="29"/>
        <v>0</v>
      </c>
      <c r="AF357" s="139"/>
      <c r="AG357" s="139"/>
      <c r="AH357" s="143"/>
      <c r="AI357" s="143"/>
      <c r="AJ357" s="143"/>
      <c r="AK357" s="143"/>
      <c r="AL357" s="143"/>
    </row>
    <row r="358" spans="1:38" ht="12.75" x14ac:dyDescent="0.2">
      <c r="A358" s="116">
        <v>353</v>
      </c>
      <c r="B358" s="134"/>
      <c r="C358" s="135"/>
      <c r="D358" s="135"/>
      <c r="E358" s="135"/>
      <c r="F358" s="135"/>
      <c r="G358" s="134"/>
      <c r="H358" s="136"/>
      <c r="I358" s="136"/>
      <c r="J358" s="134"/>
      <c r="K358" s="137"/>
      <c r="L358" s="134"/>
      <c r="M358" s="138"/>
      <c r="N358" s="138"/>
      <c r="O358" s="117">
        <f t="shared" si="25"/>
        <v>0</v>
      </c>
      <c r="P358" s="41"/>
      <c r="Q358" s="41"/>
      <c r="R358" s="120">
        <f t="shared" si="26"/>
        <v>0</v>
      </c>
      <c r="S358" s="139"/>
      <c r="T358" s="280"/>
      <c r="U358" s="41"/>
      <c r="V358" s="41"/>
      <c r="W358" s="138"/>
      <c r="X358" s="138"/>
      <c r="Y358" s="117">
        <f t="shared" si="27"/>
        <v>0</v>
      </c>
      <c r="Z358" s="118" t="str">
        <f t="shared" si="28"/>
        <v xml:space="preserve"> </v>
      </c>
      <c r="AA358" s="141"/>
      <c r="AB358" s="139"/>
      <c r="AC358" s="139"/>
      <c r="AD358" s="139"/>
      <c r="AE358" s="119">
        <f t="shared" si="29"/>
        <v>0</v>
      </c>
      <c r="AF358" s="139"/>
      <c r="AG358" s="139"/>
      <c r="AH358" s="143"/>
      <c r="AI358" s="143"/>
      <c r="AJ358" s="143"/>
      <c r="AK358" s="143"/>
      <c r="AL358" s="143"/>
    </row>
    <row r="359" spans="1:38" ht="12.75" x14ac:dyDescent="0.2">
      <c r="A359" s="116">
        <v>354</v>
      </c>
      <c r="B359" s="134"/>
      <c r="C359" s="135"/>
      <c r="D359" s="135"/>
      <c r="E359" s="135"/>
      <c r="F359" s="135"/>
      <c r="G359" s="134"/>
      <c r="H359" s="136"/>
      <c r="I359" s="136"/>
      <c r="J359" s="134"/>
      <c r="K359" s="137"/>
      <c r="L359" s="134"/>
      <c r="M359" s="138"/>
      <c r="N359" s="138"/>
      <c r="O359" s="117">
        <f t="shared" si="25"/>
        <v>0</v>
      </c>
      <c r="P359" s="41"/>
      <c r="Q359" s="41"/>
      <c r="R359" s="120">
        <f t="shared" si="26"/>
        <v>0</v>
      </c>
      <c r="S359" s="139"/>
      <c r="T359" s="280"/>
      <c r="U359" s="41"/>
      <c r="V359" s="41"/>
      <c r="W359" s="138"/>
      <c r="X359" s="138"/>
      <c r="Y359" s="117">
        <f t="shared" si="27"/>
        <v>0</v>
      </c>
      <c r="Z359" s="118" t="str">
        <f t="shared" si="28"/>
        <v xml:space="preserve"> </v>
      </c>
      <c r="AA359" s="141"/>
      <c r="AB359" s="139"/>
      <c r="AC359" s="139"/>
      <c r="AD359" s="139"/>
      <c r="AE359" s="119">
        <f t="shared" si="29"/>
        <v>0</v>
      </c>
      <c r="AF359" s="139"/>
      <c r="AG359" s="139"/>
      <c r="AH359" s="143"/>
      <c r="AI359" s="143"/>
      <c r="AJ359" s="143"/>
      <c r="AK359" s="143"/>
      <c r="AL359" s="143"/>
    </row>
    <row r="360" spans="1:38" ht="12.75" x14ac:dyDescent="0.2">
      <c r="A360" s="116">
        <v>355</v>
      </c>
      <c r="B360" s="134"/>
      <c r="C360" s="135"/>
      <c r="D360" s="135"/>
      <c r="E360" s="135"/>
      <c r="F360" s="135"/>
      <c r="G360" s="134"/>
      <c r="H360" s="136"/>
      <c r="I360" s="136"/>
      <c r="J360" s="134"/>
      <c r="K360" s="137"/>
      <c r="L360" s="134"/>
      <c r="M360" s="138"/>
      <c r="N360" s="138"/>
      <c r="O360" s="117">
        <f t="shared" si="25"/>
        <v>0</v>
      </c>
      <c r="P360" s="41"/>
      <c r="Q360" s="41"/>
      <c r="R360" s="120">
        <f t="shared" si="26"/>
        <v>0</v>
      </c>
      <c r="S360" s="139"/>
      <c r="T360" s="280"/>
      <c r="U360" s="41"/>
      <c r="V360" s="41"/>
      <c r="W360" s="138"/>
      <c r="X360" s="138"/>
      <c r="Y360" s="117">
        <f t="shared" si="27"/>
        <v>0</v>
      </c>
      <c r="Z360" s="118" t="str">
        <f t="shared" si="28"/>
        <v xml:space="preserve"> </v>
      </c>
      <c r="AA360" s="141"/>
      <c r="AB360" s="139"/>
      <c r="AC360" s="139"/>
      <c r="AD360" s="139"/>
      <c r="AE360" s="119">
        <f t="shared" si="29"/>
        <v>0</v>
      </c>
      <c r="AF360" s="139"/>
      <c r="AG360" s="139"/>
      <c r="AH360" s="143"/>
      <c r="AI360" s="143"/>
      <c r="AJ360" s="143"/>
      <c r="AK360" s="143"/>
      <c r="AL360" s="143"/>
    </row>
    <row r="361" spans="1:38" ht="12.75" x14ac:dyDescent="0.2">
      <c r="A361" s="116">
        <v>356</v>
      </c>
      <c r="B361" s="134"/>
      <c r="C361" s="135"/>
      <c r="D361" s="135"/>
      <c r="E361" s="135"/>
      <c r="F361" s="135"/>
      <c r="G361" s="134"/>
      <c r="H361" s="136"/>
      <c r="I361" s="136"/>
      <c r="J361" s="134"/>
      <c r="K361" s="137"/>
      <c r="L361" s="134"/>
      <c r="M361" s="138"/>
      <c r="N361" s="138"/>
      <c r="O361" s="117">
        <f t="shared" si="25"/>
        <v>0</v>
      </c>
      <c r="P361" s="41"/>
      <c r="Q361" s="41"/>
      <c r="R361" s="120">
        <f t="shared" si="26"/>
        <v>0</v>
      </c>
      <c r="S361" s="139"/>
      <c r="T361" s="280"/>
      <c r="U361" s="41"/>
      <c r="V361" s="41"/>
      <c r="W361" s="138"/>
      <c r="X361" s="138"/>
      <c r="Y361" s="117">
        <f t="shared" si="27"/>
        <v>0</v>
      </c>
      <c r="Z361" s="118" t="str">
        <f t="shared" si="28"/>
        <v xml:space="preserve"> </v>
      </c>
      <c r="AA361" s="141"/>
      <c r="AB361" s="139"/>
      <c r="AC361" s="139"/>
      <c r="AD361" s="139"/>
      <c r="AE361" s="119">
        <f t="shared" si="29"/>
        <v>0</v>
      </c>
      <c r="AF361" s="139"/>
      <c r="AG361" s="139"/>
      <c r="AH361" s="143"/>
      <c r="AI361" s="143"/>
      <c r="AJ361" s="143"/>
      <c r="AK361" s="143"/>
      <c r="AL361" s="143"/>
    </row>
    <row r="362" spans="1:38" ht="12.75" x14ac:dyDescent="0.2">
      <c r="A362" s="116">
        <v>357</v>
      </c>
      <c r="B362" s="134"/>
      <c r="C362" s="135"/>
      <c r="D362" s="135"/>
      <c r="E362" s="135"/>
      <c r="F362" s="135"/>
      <c r="G362" s="134"/>
      <c r="H362" s="136"/>
      <c r="I362" s="136"/>
      <c r="J362" s="134"/>
      <c r="K362" s="137"/>
      <c r="L362" s="134"/>
      <c r="M362" s="138"/>
      <c r="N362" s="138"/>
      <c r="O362" s="117">
        <f t="shared" si="25"/>
        <v>0</v>
      </c>
      <c r="P362" s="41"/>
      <c r="Q362" s="41"/>
      <c r="R362" s="120">
        <f t="shared" si="26"/>
        <v>0</v>
      </c>
      <c r="S362" s="139"/>
      <c r="T362" s="280"/>
      <c r="U362" s="41"/>
      <c r="V362" s="41"/>
      <c r="W362" s="138"/>
      <c r="X362" s="138"/>
      <c r="Y362" s="117">
        <f t="shared" si="27"/>
        <v>0</v>
      </c>
      <c r="Z362" s="118" t="str">
        <f t="shared" si="28"/>
        <v xml:space="preserve"> </v>
      </c>
      <c r="AA362" s="141"/>
      <c r="AB362" s="139"/>
      <c r="AC362" s="139"/>
      <c r="AD362" s="139"/>
      <c r="AE362" s="119">
        <f t="shared" si="29"/>
        <v>0</v>
      </c>
      <c r="AF362" s="139"/>
      <c r="AG362" s="139"/>
      <c r="AH362" s="143"/>
      <c r="AI362" s="143"/>
      <c r="AJ362" s="143"/>
      <c r="AK362" s="143"/>
      <c r="AL362" s="143"/>
    </row>
    <row r="363" spans="1:38" ht="12.75" x14ac:dyDescent="0.2">
      <c r="A363" s="116">
        <v>358</v>
      </c>
      <c r="B363" s="134"/>
      <c r="C363" s="135"/>
      <c r="D363" s="135"/>
      <c r="E363" s="135"/>
      <c r="F363" s="135"/>
      <c r="G363" s="134"/>
      <c r="H363" s="136"/>
      <c r="I363" s="136"/>
      <c r="J363" s="134"/>
      <c r="K363" s="137"/>
      <c r="L363" s="134"/>
      <c r="M363" s="138"/>
      <c r="N363" s="138"/>
      <c r="O363" s="117">
        <f t="shared" si="25"/>
        <v>0</v>
      </c>
      <c r="P363" s="41"/>
      <c r="Q363" s="41"/>
      <c r="R363" s="120">
        <f t="shared" si="26"/>
        <v>0</v>
      </c>
      <c r="S363" s="139"/>
      <c r="T363" s="280"/>
      <c r="U363" s="41"/>
      <c r="V363" s="41"/>
      <c r="W363" s="138"/>
      <c r="X363" s="138"/>
      <c r="Y363" s="117">
        <f t="shared" si="27"/>
        <v>0</v>
      </c>
      <c r="Z363" s="118" t="str">
        <f t="shared" si="28"/>
        <v xml:space="preserve"> </v>
      </c>
      <c r="AA363" s="141"/>
      <c r="AB363" s="139"/>
      <c r="AC363" s="139"/>
      <c r="AD363" s="139"/>
      <c r="AE363" s="119">
        <f t="shared" si="29"/>
        <v>0</v>
      </c>
      <c r="AF363" s="139"/>
      <c r="AG363" s="139"/>
      <c r="AH363" s="143"/>
      <c r="AI363" s="143"/>
      <c r="AJ363" s="143"/>
      <c r="AK363" s="143"/>
      <c r="AL363" s="143"/>
    </row>
    <row r="364" spans="1:38" ht="12.75" x14ac:dyDescent="0.2">
      <c r="A364" s="116">
        <v>359</v>
      </c>
      <c r="B364" s="134"/>
      <c r="C364" s="135"/>
      <c r="D364" s="135"/>
      <c r="E364" s="135"/>
      <c r="F364" s="135"/>
      <c r="G364" s="134"/>
      <c r="H364" s="136"/>
      <c r="I364" s="136"/>
      <c r="J364" s="134"/>
      <c r="K364" s="137"/>
      <c r="L364" s="134"/>
      <c r="M364" s="138"/>
      <c r="N364" s="138"/>
      <c r="O364" s="117">
        <f t="shared" si="25"/>
        <v>0</v>
      </c>
      <c r="P364" s="41"/>
      <c r="Q364" s="41"/>
      <c r="R364" s="120">
        <f t="shared" si="26"/>
        <v>0</v>
      </c>
      <c r="S364" s="139"/>
      <c r="T364" s="280"/>
      <c r="U364" s="41"/>
      <c r="V364" s="41"/>
      <c r="W364" s="138"/>
      <c r="X364" s="138"/>
      <c r="Y364" s="117">
        <f t="shared" si="27"/>
        <v>0</v>
      </c>
      <c r="Z364" s="118" t="str">
        <f t="shared" si="28"/>
        <v xml:space="preserve"> </v>
      </c>
      <c r="AA364" s="141"/>
      <c r="AB364" s="139"/>
      <c r="AC364" s="139"/>
      <c r="AD364" s="139"/>
      <c r="AE364" s="119">
        <f t="shared" si="29"/>
        <v>0</v>
      </c>
      <c r="AF364" s="139"/>
      <c r="AG364" s="139"/>
      <c r="AH364" s="143"/>
      <c r="AI364" s="143"/>
      <c r="AJ364" s="143"/>
      <c r="AK364" s="143"/>
      <c r="AL364" s="143"/>
    </row>
    <row r="365" spans="1:38" ht="12.75" x14ac:dyDescent="0.2">
      <c r="A365" s="116">
        <v>360</v>
      </c>
      <c r="B365" s="134"/>
      <c r="C365" s="135"/>
      <c r="D365" s="135"/>
      <c r="E365" s="135"/>
      <c r="F365" s="135"/>
      <c r="G365" s="134"/>
      <c r="H365" s="136"/>
      <c r="I365" s="136"/>
      <c r="J365" s="134"/>
      <c r="K365" s="137"/>
      <c r="L365" s="134"/>
      <c r="M365" s="138"/>
      <c r="N365" s="138"/>
      <c r="O365" s="117">
        <f t="shared" si="25"/>
        <v>0</v>
      </c>
      <c r="P365" s="41"/>
      <c r="Q365" s="41"/>
      <c r="R365" s="120">
        <f t="shared" si="26"/>
        <v>0</v>
      </c>
      <c r="S365" s="139"/>
      <c r="T365" s="280"/>
      <c r="U365" s="41"/>
      <c r="V365" s="41"/>
      <c r="W365" s="138"/>
      <c r="X365" s="138"/>
      <c r="Y365" s="117">
        <f t="shared" si="27"/>
        <v>0</v>
      </c>
      <c r="Z365" s="118" t="str">
        <f t="shared" si="28"/>
        <v xml:space="preserve"> </v>
      </c>
      <c r="AA365" s="141"/>
      <c r="AB365" s="139"/>
      <c r="AC365" s="139"/>
      <c r="AD365" s="139"/>
      <c r="AE365" s="119">
        <f t="shared" si="29"/>
        <v>0</v>
      </c>
      <c r="AF365" s="139"/>
      <c r="AG365" s="139"/>
      <c r="AH365" s="143"/>
      <c r="AI365" s="143"/>
      <c r="AJ365" s="143"/>
      <c r="AK365" s="143"/>
      <c r="AL365" s="143"/>
    </row>
    <row r="366" spans="1:38" ht="12.75" x14ac:dyDescent="0.2">
      <c r="A366" s="116">
        <v>361</v>
      </c>
      <c r="B366" s="134"/>
      <c r="C366" s="135"/>
      <c r="D366" s="135"/>
      <c r="E366" s="135"/>
      <c r="F366" s="135"/>
      <c r="G366" s="134"/>
      <c r="H366" s="136"/>
      <c r="I366" s="136"/>
      <c r="J366" s="134"/>
      <c r="K366" s="137"/>
      <c r="L366" s="134"/>
      <c r="M366" s="138"/>
      <c r="N366" s="138"/>
      <c r="O366" s="117">
        <f t="shared" si="25"/>
        <v>0</v>
      </c>
      <c r="P366" s="41"/>
      <c r="Q366" s="41"/>
      <c r="R366" s="120">
        <f t="shared" si="26"/>
        <v>0</v>
      </c>
      <c r="S366" s="139"/>
      <c r="T366" s="280"/>
      <c r="U366" s="41"/>
      <c r="V366" s="41"/>
      <c r="W366" s="138"/>
      <c r="X366" s="138"/>
      <c r="Y366" s="117">
        <f t="shared" si="27"/>
        <v>0</v>
      </c>
      <c r="Z366" s="118" t="str">
        <f t="shared" si="28"/>
        <v xml:space="preserve"> </v>
      </c>
      <c r="AA366" s="141"/>
      <c r="AB366" s="139"/>
      <c r="AC366" s="139"/>
      <c r="AD366" s="139"/>
      <c r="AE366" s="119">
        <f t="shared" si="29"/>
        <v>0</v>
      </c>
      <c r="AF366" s="139"/>
      <c r="AG366" s="139"/>
      <c r="AH366" s="143"/>
      <c r="AI366" s="143"/>
      <c r="AJ366" s="143"/>
      <c r="AK366" s="143"/>
      <c r="AL366" s="143"/>
    </row>
    <row r="367" spans="1:38" ht="12.75" x14ac:dyDescent="0.2">
      <c r="A367" s="116">
        <v>362</v>
      </c>
      <c r="B367" s="134"/>
      <c r="C367" s="135"/>
      <c r="D367" s="135"/>
      <c r="E367" s="135"/>
      <c r="F367" s="135"/>
      <c r="G367" s="134"/>
      <c r="H367" s="136"/>
      <c r="I367" s="136"/>
      <c r="J367" s="134"/>
      <c r="K367" s="137"/>
      <c r="L367" s="134"/>
      <c r="M367" s="138"/>
      <c r="N367" s="138"/>
      <c r="O367" s="117">
        <f t="shared" si="25"/>
        <v>0</v>
      </c>
      <c r="P367" s="41"/>
      <c r="Q367" s="41"/>
      <c r="R367" s="120">
        <f t="shared" si="26"/>
        <v>0</v>
      </c>
      <c r="S367" s="139"/>
      <c r="T367" s="280"/>
      <c r="U367" s="41"/>
      <c r="V367" s="41"/>
      <c r="W367" s="138"/>
      <c r="X367" s="138"/>
      <c r="Y367" s="117">
        <f t="shared" si="27"/>
        <v>0</v>
      </c>
      <c r="Z367" s="118" t="str">
        <f t="shared" si="28"/>
        <v xml:space="preserve"> </v>
      </c>
      <c r="AA367" s="141"/>
      <c r="AB367" s="139"/>
      <c r="AC367" s="139"/>
      <c r="AD367" s="139"/>
      <c r="AE367" s="119">
        <f t="shared" si="29"/>
        <v>0</v>
      </c>
      <c r="AF367" s="139"/>
      <c r="AG367" s="139"/>
      <c r="AH367" s="143"/>
      <c r="AI367" s="143"/>
      <c r="AJ367" s="143"/>
      <c r="AK367" s="143"/>
      <c r="AL367" s="143"/>
    </row>
    <row r="368" spans="1:38" ht="12.75" x14ac:dyDescent="0.2">
      <c r="A368" s="116">
        <v>363</v>
      </c>
      <c r="B368" s="134"/>
      <c r="C368" s="135"/>
      <c r="D368" s="135"/>
      <c r="E368" s="135"/>
      <c r="F368" s="135"/>
      <c r="G368" s="134"/>
      <c r="H368" s="136"/>
      <c r="I368" s="136"/>
      <c r="J368" s="134"/>
      <c r="K368" s="137"/>
      <c r="L368" s="134"/>
      <c r="M368" s="138"/>
      <c r="N368" s="138"/>
      <c r="O368" s="117">
        <f t="shared" si="25"/>
        <v>0</v>
      </c>
      <c r="P368" s="41"/>
      <c r="Q368" s="41"/>
      <c r="R368" s="120">
        <f t="shared" si="26"/>
        <v>0</v>
      </c>
      <c r="S368" s="139"/>
      <c r="T368" s="280"/>
      <c r="U368" s="41"/>
      <c r="V368" s="41"/>
      <c r="W368" s="138"/>
      <c r="X368" s="138"/>
      <c r="Y368" s="117">
        <f t="shared" si="27"/>
        <v>0</v>
      </c>
      <c r="Z368" s="118" t="str">
        <f t="shared" si="28"/>
        <v xml:space="preserve"> </v>
      </c>
      <c r="AA368" s="141"/>
      <c r="AB368" s="139"/>
      <c r="AC368" s="139"/>
      <c r="AD368" s="139"/>
      <c r="AE368" s="119">
        <f t="shared" si="29"/>
        <v>0</v>
      </c>
      <c r="AF368" s="139"/>
      <c r="AG368" s="139"/>
      <c r="AH368" s="143"/>
      <c r="AI368" s="143"/>
      <c r="AJ368" s="143"/>
      <c r="AK368" s="143"/>
      <c r="AL368" s="143"/>
    </row>
    <row r="369" spans="1:38" ht="12.75" x14ac:dyDescent="0.2">
      <c r="A369" s="116">
        <v>364</v>
      </c>
      <c r="B369" s="134"/>
      <c r="C369" s="135"/>
      <c r="D369" s="135"/>
      <c r="E369" s="135"/>
      <c r="F369" s="135"/>
      <c r="G369" s="134"/>
      <c r="H369" s="136"/>
      <c r="I369" s="136"/>
      <c r="J369" s="134"/>
      <c r="K369" s="137"/>
      <c r="L369" s="134"/>
      <c r="M369" s="138"/>
      <c r="N369" s="138"/>
      <c r="O369" s="117">
        <f t="shared" si="25"/>
        <v>0</v>
      </c>
      <c r="P369" s="41"/>
      <c r="Q369" s="41"/>
      <c r="R369" s="120">
        <f t="shared" si="26"/>
        <v>0</v>
      </c>
      <c r="S369" s="139"/>
      <c r="T369" s="280"/>
      <c r="U369" s="41"/>
      <c r="V369" s="41"/>
      <c r="W369" s="138"/>
      <c r="X369" s="138"/>
      <c r="Y369" s="117">
        <f t="shared" si="27"/>
        <v>0</v>
      </c>
      <c r="Z369" s="118" t="str">
        <f t="shared" si="28"/>
        <v xml:space="preserve"> </v>
      </c>
      <c r="AA369" s="141"/>
      <c r="AB369" s="139"/>
      <c r="AC369" s="139"/>
      <c r="AD369" s="139"/>
      <c r="AE369" s="119">
        <f t="shared" si="29"/>
        <v>0</v>
      </c>
      <c r="AF369" s="139"/>
      <c r="AG369" s="139"/>
      <c r="AH369" s="143"/>
      <c r="AI369" s="143"/>
      <c r="AJ369" s="143"/>
      <c r="AK369" s="143"/>
      <c r="AL369" s="143"/>
    </row>
    <row r="370" spans="1:38" ht="12.75" x14ac:dyDescent="0.2">
      <c r="A370" s="116">
        <v>365</v>
      </c>
      <c r="B370" s="134"/>
      <c r="C370" s="135"/>
      <c r="D370" s="135"/>
      <c r="E370" s="135"/>
      <c r="F370" s="135"/>
      <c r="G370" s="134"/>
      <c r="H370" s="136"/>
      <c r="I370" s="136"/>
      <c r="J370" s="134"/>
      <c r="K370" s="137"/>
      <c r="L370" s="134"/>
      <c r="M370" s="138"/>
      <c r="N370" s="138"/>
      <c r="O370" s="117">
        <f t="shared" si="25"/>
        <v>0</v>
      </c>
      <c r="P370" s="41"/>
      <c r="Q370" s="41"/>
      <c r="R370" s="120">
        <f t="shared" si="26"/>
        <v>0</v>
      </c>
      <c r="S370" s="139"/>
      <c r="T370" s="280"/>
      <c r="U370" s="41"/>
      <c r="V370" s="41"/>
      <c r="W370" s="138"/>
      <c r="X370" s="138"/>
      <c r="Y370" s="117">
        <f t="shared" si="27"/>
        <v>0</v>
      </c>
      <c r="Z370" s="118" t="str">
        <f t="shared" si="28"/>
        <v xml:space="preserve"> </v>
      </c>
      <c r="AA370" s="141"/>
      <c r="AB370" s="139"/>
      <c r="AC370" s="139"/>
      <c r="AD370" s="139"/>
      <c r="AE370" s="119">
        <f t="shared" si="29"/>
        <v>0</v>
      </c>
      <c r="AF370" s="139"/>
      <c r="AG370" s="139"/>
      <c r="AH370" s="143"/>
      <c r="AI370" s="143"/>
      <c r="AJ370" s="143"/>
      <c r="AK370" s="143"/>
      <c r="AL370" s="143"/>
    </row>
    <row r="371" spans="1:38" ht="12.75" x14ac:dyDescent="0.2">
      <c r="A371" s="116">
        <v>366</v>
      </c>
      <c r="B371" s="134"/>
      <c r="C371" s="135"/>
      <c r="D371" s="135"/>
      <c r="E371" s="135"/>
      <c r="F371" s="135"/>
      <c r="G371" s="134"/>
      <c r="H371" s="136"/>
      <c r="I371" s="136"/>
      <c r="J371" s="134"/>
      <c r="K371" s="137"/>
      <c r="L371" s="134"/>
      <c r="M371" s="138"/>
      <c r="N371" s="138"/>
      <c r="O371" s="117">
        <f t="shared" si="25"/>
        <v>0</v>
      </c>
      <c r="P371" s="41"/>
      <c r="Q371" s="41"/>
      <c r="R371" s="120">
        <f t="shared" si="26"/>
        <v>0</v>
      </c>
      <c r="S371" s="139"/>
      <c r="T371" s="280"/>
      <c r="U371" s="41"/>
      <c r="V371" s="41"/>
      <c r="W371" s="138"/>
      <c r="X371" s="138"/>
      <c r="Y371" s="117">
        <f t="shared" si="27"/>
        <v>0</v>
      </c>
      <c r="Z371" s="118" t="str">
        <f t="shared" si="28"/>
        <v xml:space="preserve"> </v>
      </c>
      <c r="AA371" s="141"/>
      <c r="AB371" s="139"/>
      <c r="AC371" s="139"/>
      <c r="AD371" s="139"/>
      <c r="AE371" s="119">
        <f t="shared" si="29"/>
        <v>0</v>
      </c>
      <c r="AF371" s="139"/>
      <c r="AG371" s="139"/>
      <c r="AH371" s="143"/>
      <c r="AI371" s="143"/>
      <c r="AJ371" s="143"/>
      <c r="AK371" s="143"/>
      <c r="AL371" s="143"/>
    </row>
    <row r="372" spans="1:38" ht="12.75" x14ac:dyDescent="0.2">
      <c r="A372" s="116">
        <v>367</v>
      </c>
      <c r="B372" s="134"/>
      <c r="C372" s="135"/>
      <c r="D372" s="135"/>
      <c r="E372" s="135"/>
      <c r="F372" s="135"/>
      <c r="G372" s="134"/>
      <c r="H372" s="136"/>
      <c r="I372" s="136"/>
      <c r="J372" s="134"/>
      <c r="K372" s="137"/>
      <c r="L372" s="134"/>
      <c r="M372" s="138"/>
      <c r="N372" s="138"/>
      <c r="O372" s="117">
        <f t="shared" si="25"/>
        <v>0</v>
      </c>
      <c r="P372" s="41"/>
      <c r="Q372" s="41"/>
      <c r="R372" s="120">
        <f t="shared" si="26"/>
        <v>0</v>
      </c>
      <c r="S372" s="139"/>
      <c r="T372" s="280"/>
      <c r="U372" s="41"/>
      <c r="V372" s="41"/>
      <c r="W372" s="138"/>
      <c r="X372" s="138"/>
      <c r="Y372" s="117">
        <f t="shared" si="27"/>
        <v>0</v>
      </c>
      <c r="Z372" s="118" t="str">
        <f t="shared" si="28"/>
        <v xml:space="preserve"> </v>
      </c>
      <c r="AA372" s="141"/>
      <c r="AB372" s="139"/>
      <c r="AC372" s="139"/>
      <c r="AD372" s="139"/>
      <c r="AE372" s="119">
        <f t="shared" si="29"/>
        <v>0</v>
      </c>
      <c r="AF372" s="139"/>
      <c r="AG372" s="139"/>
      <c r="AH372" s="143"/>
      <c r="AI372" s="143"/>
      <c r="AJ372" s="143"/>
      <c r="AK372" s="143"/>
      <c r="AL372" s="143"/>
    </row>
    <row r="373" spans="1:38" ht="12.75" x14ac:dyDescent="0.2">
      <c r="A373" s="116">
        <v>368</v>
      </c>
      <c r="B373" s="134"/>
      <c r="C373" s="135"/>
      <c r="D373" s="135"/>
      <c r="E373" s="135"/>
      <c r="F373" s="135"/>
      <c r="G373" s="134"/>
      <c r="H373" s="136"/>
      <c r="I373" s="136"/>
      <c r="J373" s="134"/>
      <c r="K373" s="137"/>
      <c r="L373" s="134"/>
      <c r="M373" s="138"/>
      <c r="N373" s="138"/>
      <c r="O373" s="117">
        <f t="shared" si="25"/>
        <v>0</v>
      </c>
      <c r="P373" s="41"/>
      <c r="Q373" s="41"/>
      <c r="R373" s="120">
        <f t="shared" si="26"/>
        <v>0</v>
      </c>
      <c r="S373" s="139"/>
      <c r="T373" s="280"/>
      <c r="U373" s="41"/>
      <c r="V373" s="41"/>
      <c r="W373" s="138"/>
      <c r="X373" s="138"/>
      <c r="Y373" s="117">
        <f t="shared" si="27"/>
        <v>0</v>
      </c>
      <c r="Z373" s="118" t="str">
        <f t="shared" si="28"/>
        <v xml:space="preserve"> </v>
      </c>
      <c r="AA373" s="141"/>
      <c r="AB373" s="139"/>
      <c r="AC373" s="139"/>
      <c r="AD373" s="139"/>
      <c r="AE373" s="119">
        <f t="shared" si="29"/>
        <v>0</v>
      </c>
      <c r="AF373" s="139"/>
      <c r="AG373" s="139"/>
      <c r="AH373" s="143"/>
      <c r="AI373" s="143"/>
      <c r="AJ373" s="143"/>
      <c r="AK373" s="143"/>
      <c r="AL373" s="143"/>
    </row>
    <row r="374" spans="1:38" ht="12.75" x14ac:dyDescent="0.2">
      <c r="A374" s="116">
        <v>369</v>
      </c>
      <c r="B374" s="134"/>
      <c r="C374" s="135"/>
      <c r="D374" s="135"/>
      <c r="E374" s="135"/>
      <c r="F374" s="135"/>
      <c r="G374" s="134"/>
      <c r="H374" s="136"/>
      <c r="I374" s="136"/>
      <c r="J374" s="134"/>
      <c r="K374" s="137"/>
      <c r="L374" s="134"/>
      <c r="M374" s="138"/>
      <c r="N374" s="138"/>
      <c r="O374" s="117">
        <f t="shared" si="25"/>
        <v>0</v>
      </c>
      <c r="P374" s="41"/>
      <c r="Q374" s="41"/>
      <c r="R374" s="120">
        <f t="shared" si="26"/>
        <v>0</v>
      </c>
      <c r="S374" s="139"/>
      <c r="T374" s="280"/>
      <c r="U374" s="41"/>
      <c r="V374" s="41"/>
      <c r="W374" s="138"/>
      <c r="X374" s="138"/>
      <c r="Y374" s="117">
        <f t="shared" si="27"/>
        <v>0</v>
      </c>
      <c r="Z374" s="118" t="str">
        <f t="shared" si="28"/>
        <v xml:space="preserve"> </v>
      </c>
      <c r="AA374" s="141"/>
      <c r="AB374" s="139"/>
      <c r="AC374" s="139"/>
      <c r="AD374" s="139"/>
      <c r="AE374" s="119">
        <f t="shared" si="29"/>
        <v>0</v>
      </c>
      <c r="AF374" s="139"/>
      <c r="AG374" s="139"/>
      <c r="AH374" s="143"/>
      <c r="AI374" s="143"/>
      <c r="AJ374" s="143"/>
      <c r="AK374" s="143"/>
      <c r="AL374" s="143"/>
    </row>
    <row r="375" spans="1:38" ht="12.75" x14ac:dyDescent="0.2">
      <c r="A375" s="116">
        <v>370</v>
      </c>
      <c r="B375" s="134"/>
      <c r="C375" s="135"/>
      <c r="D375" s="135"/>
      <c r="E375" s="135"/>
      <c r="F375" s="135"/>
      <c r="G375" s="134"/>
      <c r="H375" s="136"/>
      <c r="I375" s="136"/>
      <c r="J375" s="134"/>
      <c r="K375" s="137"/>
      <c r="L375" s="134"/>
      <c r="M375" s="138"/>
      <c r="N375" s="138"/>
      <c r="O375" s="117">
        <f t="shared" si="25"/>
        <v>0</v>
      </c>
      <c r="P375" s="41"/>
      <c r="Q375" s="41"/>
      <c r="R375" s="120">
        <f t="shared" si="26"/>
        <v>0</v>
      </c>
      <c r="S375" s="139"/>
      <c r="T375" s="280"/>
      <c r="U375" s="41"/>
      <c r="V375" s="41"/>
      <c r="W375" s="138"/>
      <c r="X375" s="138"/>
      <c r="Y375" s="117">
        <f t="shared" si="27"/>
        <v>0</v>
      </c>
      <c r="Z375" s="118" t="str">
        <f t="shared" si="28"/>
        <v xml:space="preserve"> </v>
      </c>
      <c r="AA375" s="141"/>
      <c r="AB375" s="139"/>
      <c r="AC375" s="139"/>
      <c r="AD375" s="139"/>
      <c r="AE375" s="119">
        <f t="shared" si="29"/>
        <v>0</v>
      </c>
      <c r="AF375" s="139"/>
      <c r="AG375" s="139"/>
      <c r="AH375" s="143"/>
      <c r="AI375" s="143"/>
      <c r="AJ375" s="143"/>
      <c r="AK375" s="143"/>
      <c r="AL375" s="143"/>
    </row>
    <row r="376" spans="1:38" ht="12.75" x14ac:dyDescent="0.2">
      <c r="A376" s="116">
        <v>371</v>
      </c>
      <c r="B376" s="134"/>
      <c r="C376" s="135"/>
      <c r="D376" s="135"/>
      <c r="E376" s="135"/>
      <c r="F376" s="135"/>
      <c r="G376" s="134"/>
      <c r="H376" s="136"/>
      <c r="I376" s="136"/>
      <c r="J376" s="134"/>
      <c r="K376" s="137"/>
      <c r="L376" s="134"/>
      <c r="M376" s="138"/>
      <c r="N376" s="138"/>
      <c r="O376" s="117">
        <f t="shared" si="25"/>
        <v>0</v>
      </c>
      <c r="P376" s="41"/>
      <c r="Q376" s="41"/>
      <c r="R376" s="120">
        <f t="shared" si="26"/>
        <v>0</v>
      </c>
      <c r="S376" s="139"/>
      <c r="T376" s="280"/>
      <c r="U376" s="41"/>
      <c r="V376" s="41"/>
      <c r="W376" s="138"/>
      <c r="X376" s="138"/>
      <c r="Y376" s="117">
        <f t="shared" si="27"/>
        <v>0</v>
      </c>
      <c r="Z376" s="118" t="str">
        <f t="shared" si="28"/>
        <v xml:space="preserve"> </v>
      </c>
      <c r="AA376" s="141"/>
      <c r="AB376" s="139"/>
      <c r="AC376" s="139"/>
      <c r="AD376" s="139"/>
      <c r="AE376" s="119">
        <f t="shared" si="29"/>
        <v>0</v>
      </c>
      <c r="AF376" s="139"/>
      <c r="AG376" s="139"/>
      <c r="AH376" s="143"/>
      <c r="AI376" s="143"/>
      <c r="AJ376" s="143"/>
      <c r="AK376" s="143"/>
      <c r="AL376" s="143"/>
    </row>
    <row r="377" spans="1:38" ht="12.75" x14ac:dyDescent="0.2">
      <c r="A377" s="116">
        <v>372</v>
      </c>
      <c r="B377" s="134"/>
      <c r="C377" s="135"/>
      <c r="D377" s="135"/>
      <c r="E377" s="135"/>
      <c r="F377" s="135"/>
      <c r="G377" s="134"/>
      <c r="H377" s="136"/>
      <c r="I377" s="136"/>
      <c r="J377" s="134"/>
      <c r="K377" s="137"/>
      <c r="L377" s="134"/>
      <c r="M377" s="138"/>
      <c r="N377" s="138"/>
      <c r="O377" s="117">
        <f t="shared" si="25"/>
        <v>0</v>
      </c>
      <c r="P377" s="41"/>
      <c r="Q377" s="41"/>
      <c r="R377" s="120">
        <f t="shared" si="26"/>
        <v>0</v>
      </c>
      <c r="S377" s="139"/>
      <c r="T377" s="280"/>
      <c r="U377" s="41"/>
      <c r="V377" s="41"/>
      <c r="W377" s="138"/>
      <c r="X377" s="138"/>
      <c r="Y377" s="117">
        <f t="shared" si="27"/>
        <v>0</v>
      </c>
      <c r="Z377" s="118" t="str">
        <f t="shared" si="28"/>
        <v xml:space="preserve"> </v>
      </c>
      <c r="AA377" s="141"/>
      <c r="AB377" s="139"/>
      <c r="AC377" s="139"/>
      <c r="AD377" s="139"/>
      <c r="AE377" s="119">
        <f t="shared" si="29"/>
        <v>0</v>
      </c>
      <c r="AF377" s="139"/>
      <c r="AG377" s="139"/>
      <c r="AH377" s="143"/>
      <c r="AI377" s="143"/>
      <c r="AJ377" s="143"/>
      <c r="AK377" s="143"/>
      <c r="AL377" s="143"/>
    </row>
    <row r="378" spans="1:38" ht="12.75" x14ac:dyDescent="0.2">
      <c r="A378" s="116">
        <v>373</v>
      </c>
      <c r="B378" s="134"/>
      <c r="C378" s="135"/>
      <c r="D378" s="135"/>
      <c r="E378" s="135"/>
      <c r="F378" s="135"/>
      <c r="G378" s="134"/>
      <c r="H378" s="136"/>
      <c r="I378" s="136"/>
      <c r="J378" s="134"/>
      <c r="K378" s="137"/>
      <c r="L378" s="134"/>
      <c r="M378" s="138"/>
      <c r="N378" s="138"/>
      <c r="O378" s="117">
        <f t="shared" si="25"/>
        <v>0</v>
      </c>
      <c r="P378" s="41"/>
      <c r="Q378" s="41"/>
      <c r="R378" s="120">
        <f t="shared" si="26"/>
        <v>0</v>
      </c>
      <c r="S378" s="139"/>
      <c r="T378" s="280"/>
      <c r="U378" s="41"/>
      <c r="V378" s="41"/>
      <c r="W378" s="138"/>
      <c r="X378" s="138"/>
      <c r="Y378" s="117">
        <f t="shared" si="27"/>
        <v>0</v>
      </c>
      <c r="Z378" s="118" t="str">
        <f t="shared" si="28"/>
        <v xml:space="preserve"> </v>
      </c>
      <c r="AA378" s="141"/>
      <c r="AB378" s="139"/>
      <c r="AC378" s="139"/>
      <c r="AD378" s="139"/>
      <c r="AE378" s="119">
        <f t="shared" si="29"/>
        <v>0</v>
      </c>
      <c r="AF378" s="139"/>
      <c r="AG378" s="139"/>
      <c r="AH378" s="143"/>
      <c r="AI378" s="143"/>
      <c r="AJ378" s="143"/>
      <c r="AK378" s="143"/>
      <c r="AL378" s="143"/>
    </row>
    <row r="379" spans="1:38" ht="12.75" x14ac:dyDescent="0.2">
      <c r="A379" s="116">
        <v>374</v>
      </c>
      <c r="B379" s="134"/>
      <c r="C379" s="135"/>
      <c r="D379" s="135"/>
      <c r="E379" s="135"/>
      <c r="F379" s="135"/>
      <c r="G379" s="134"/>
      <c r="H379" s="136"/>
      <c r="I379" s="136"/>
      <c r="J379" s="134"/>
      <c r="K379" s="137"/>
      <c r="L379" s="134"/>
      <c r="M379" s="138"/>
      <c r="N379" s="138"/>
      <c r="O379" s="117">
        <f t="shared" si="25"/>
        <v>0</v>
      </c>
      <c r="P379" s="41"/>
      <c r="Q379" s="41"/>
      <c r="R379" s="120">
        <f t="shared" si="26"/>
        <v>0</v>
      </c>
      <c r="S379" s="139"/>
      <c r="T379" s="280"/>
      <c r="U379" s="41"/>
      <c r="V379" s="41"/>
      <c r="W379" s="138"/>
      <c r="X379" s="138"/>
      <c r="Y379" s="117">
        <f t="shared" si="27"/>
        <v>0</v>
      </c>
      <c r="Z379" s="118" t="str">
        <f t="shared" si="28"/>
        <v xml:space="preserve"> </v>
      </c>
      <c r="AA379" s="141"/>
      <c r="AB379" s="139"/>
      <c r="AC379" s="139"/>
      <c r="AD379" s="139"/>
      <c r="AE379" s="119">
        <f t="shared" si="29"/>
        <v>0</v>
      </c>
      <c r="AF379" s="139"/>
      <c r="AG379" s="139"/>
      <c r="AH379" s="143"/>
      <c r="AI379" s="143"/>
      <c r="AJ379" s="143"/>
      <c r="AK379" s="143"/>
      <c r="AL379" s="143"/>
    </row>
    <row r="380" spans="1:38" ht="12.75" x14ac:dyDescent="0.2">
      <c r="A380" s="116">
        <v>375</v>
      </c>
      <c r="B380" s="134"/>
      <c r="C380" s="135"/>
      <c r="D380" s="135"/>
      <c r="E380" s="135"/>
      <c r="F380" s="135"/>
      <c r="G380" s="134"/>
      <c r="H380" s="136"/>
      <c r="I380" s="136"/>
      <c r="J380" s="134"/>
      <c r="K380" s="137"/>
      <c r="L380" s="134"/>
      <c r="M380" s="138"/>
      <c r="N380" s="138"/>
      <c r="O380" s="117">
        <f t="shared" si="25"/>
        <v>0</v>
      </c>
      <c r="P380" s="41"/>
      <c r="Q380" s="41"/>
      <c r="R380" s="120">
        <f t="shared" si="26"/>
        <v>0</v>
      </c>
      <c r="S380" s="139"/>
      <c r="T380" s="280"/>
      <c r="U380" s="41"/>
      <c r="V380" s="41"/>
      <c r="W380" s="138"/>
      <c r="X380" s="138"/>
      <c r="Y380" s="117">
        <f t="shared" si="27"/>
        <v>0</v>
      </c>
      <c r="Z380" s="118" t="str">
        <f t="shared" si="28"/>
        <v xml:space="preserve"> </v>
      </c>
      <c r="AA380" s="141"/>
      <c r="AB380" s="139"/>
      <c r="AC380" s="139"/>
      <c r="AD380" s="139"/>
      <c r="AE380" s="119">
        <f t="shared" si="29"/>
        <v>0</v>
      </c>
      <c r="AF380" s="139"/>
      <c r="AG380" s="139"/>
      <c r="AH380" s="143"/>
      <c r="AI380" s="143"/>
      <c r="AJ380" s="143"/>
      <c r="AK380" s="143"/>
      <c r="AL380" s="143"/>
    </row>
    <row r="381" spans="1:38" ht="12.75" x14ac:dyDescent="0.2">
      <c r="A381" s="116">
        <v>376</v>
      </c>
      <c r="B381" s="134"/>
      <c r="C381" s="135"/>
      <c r="D381" s="135"/>
      <c r="E381" s="135"/>
      <c r="F381" s="135"/>
      <c r="G381" s="134"/>
      <c r="H381" s="136"/>
      <c r="I381" s="136"/>
      <c r="J381" s="134"/>
      <c r="K381" s="137"/>
      <c r="L381" s="134"/>
      <c r="M381" s="138"/>
      <c r="N381" s="138"/>
      <c r="O381" s="117">
        <f t="shared" si="25"/>
        <v>0</v>
      </c>
      <c r="P381" s="41"/>
      <c r="Q381" s="41"/>
      <c r="R381" s="120">
        <f t="shared" si="26"/>
        <v>0</v>
      </c>
      <c r="S381" s="139"/>
      <c r="T381" s="280"/>
      <c r="U381" s="41"/>
      <c r="V381" s="41"/>
      <c r="W381" s="138"/>
      <c r="X381" s="138"/>
      <c r="Y381" s="117">
        <f t="shared" si="27"/>
        <v>0</v>
      </c>
      <c r="Z381" s="118" t="str">
        <f t="shared" si="28"/>
        <v xml:space="preserve"> </v>
      </c>
      <c r="AA381" s="141"/>
      <c r="AB381" s="139"/>
      <c r="AC381" s="139"/>
      <c r="AD381" s="139"/>
      <c r="AE381" s="119">
        <f t="shared" si="29"/>
        <v>0</v>
      </c>
      <c r="AF381" s="139"/>
      <c r="AG381" s="139"/>
      <c r="AH381" s="143"/>
      <c r="AI381" s="143"/>
      <c r="AJ381" s="143"/>
      <c r="AK381" s="143"/>
      <c r="AL381" s="143"/>
    </row>
    <row r="382" spans="1:38" ht="12.75" x14ac:dyDescent="0.2">
      <c r="A382" s="116">
        <v>377</v>
      </c>
      <c r="B382" s="134"/>
      <c r="C382" s="135"/>
      <c r="D382" s="135"/>
      <c r="E382" s="135"/>
      <c r="F382" s="135"/>
      <c r="G382" s="134"/>
      <c r="H382" s="136"/>
      <c r="I382" s="136"/>
      <c r="J382" s="134"/>
      <c r="K382" s="137"/>
      <c r="L382" s="134"/>
      <c r="M382" s="138"/>
      <c r="N382" s="138"/>
      <c r="O382" s="117">
        <f t="shared" si="25"/>
        <v>0</v>
      </c>
      <c r="P382" s="41"/>
      <c r="Q382" s="41"/>
      <c r="R382" s="120">
        <f t="shared" si="26"/>
        <v>0</v>
      </c>
      <c r="S382" s="139"/>
      <c r="T382" s="280"/>
      <c r="U382" s="41"/>
      <c r="V382" s="41"/>
      <c r="W382" s="138"/>
      <c r="X382" s="138"/>
      <c r="Y382" s="117">
        <f t="shared" si="27"/>
        <v>0</v>
      </c>
      <c r="Z382" s="118" t="str">
        <f t="shared" si="28"/>
        <v xml:space="preserve"> </v>
      </c>
      <c r="AA382" s="141"/>
      <c r="AB382" s="139"/>
      <c r="AC382" s="139"/>
      <c r="AD382" s="139"/>
      <c r="AE382" s="119">
        <f t="shared" si="29"/>
        <v>0</v>
      </c>
      <c r="AF382" s="139"/>
      <c r="AG382" s="139"/>
      <c r="AH382" s="143"/>
      <c r="AI382" s="143"/>
      <c r="AJ382" s="143"/>
      <c r="AK382" s="143"/>
      <c r="AL382" s="143"/>
    </row>
    <row r="383" spans="1:38" ht="12.75" x14ac:dyDescent="0.2">
      <c r="A383" s="116">
        <v>378</v>
      </c>
      <c r="B383" s="134"/>
      <c r="C383" s="135"/>
      <c r="D383" s="135"/>
      <c r="E383" s="135"/>
      <c r="F383" s="135"/>
      <c r="G383" s="134"/>
      <c r="H383" s="136"/>
      <c r="I383" s="136"/>
      <c r="J383" s="134"/>
      <c r="K383" s="137"/>
      <c r="L383" s="134"/>
      <c r="M383" s="138"/>
      <c r="N383" s="138"/>
      <c r="O383" s="117">
        <f t="shared" si="25"/>
        <v>0</v>
      </c>
      <c r="P383" s="41"/>
      <c r="Q383" s="41"/>
      <c r="R383" s="120">
        <f t="shared" si="26"/>
        <v>0</v>
      </c>
      <c r="S383" s="139"/>
      <c r="T383" s="280"/>
      <c r="U383" s="41"/>
      <c r="V383" s="41"/>
      <c r="W383" s="138"/>
      <c r="X383" s="138"/>
      <c r="Y383" s="117">
        <f t="shared" si="27"/>
        <v>0</v>
      </c>
      <c r="Z383" s="118" t="str">
        <f t="shared" si="28"/>
        <v xml:space="preserve"> </v>
      </c>
      <c r="AA383" s="141"/>
      <c r="AB383" s="139"/>
      <c r="AC383" s="139"/>
      <c r="AD383" s="139"/>
      <c r="AE383" s="119">
        <f t="shared" si="29"/>
        <v>0</v>
      </c>
      <c r="AF383" s="139"/>
      <c r="AG383" s="139"/>
      <c r="AH383" s="143"/>
      <c r="AI383" s="143"/>
      <c r="AJ383" s="143"/>
      <c r="AK383" s="143"/>
      <c r="AL383" s="143"/>
    </row>
    <row r="384" spans="1:38" ht="12.75" x14ac:dyDescent="0.2">
      <c r="A384" s="116">
        <v>379</v>
      </c>
      <c r="B384" s="134"/>
      <c r="C384" s="135"/>
      <c r="D384" s="135"/>
      <c r="E384" s="135"/>
      <c r="F384" s="135"/>
      <c r="G384" s="134"/>
      <c r="H384" s="136"/>
      <c r="I384" s="136"/>
      <c r="J384" s="134"/>
      <c r="K384" s="137"/>
      <c r="L384" s="134"/>
      <c r="M384" s="138"/>
      <c r="N384" s="138"/>
      <c r="O384" s="117">
        <f t="shared" si="25"/>
        <v>0</v>
      </c>
      <c r="P384" s="41"/>
      <c r="Q384" s="41"/>
      <c r="R384" s="120">
        <f t="shared" si="26"/>
        <v>0</v>
      </c>
      <c r="S384" s="139"/>
      <c r="T384" s="280"/>
      <c r="U384" s="41"/>
      <c r="V384" s="41"/>
      <c r="W384" s="138"/>
      <c r="X384" s="138"/>
      <c r="Y384" s="117">
        <f t="shared" si="27"/>
        <v>0</v>
      </c>
      <c r="Z384" s="118" t="str">
        <f t="shared" si="28"/>
        <v xml:space="preserve"> </v>
      </c>
      <c r="AA384" s="141"/>
      <c r="AB384" s="139"/>
      <c r="AC384" s="139"/>
      <c r="AD384" s="139"/>
      <c r="AE384" s="119">
        <f t="shared" si="29"/>
        <v>0</v>
      </c>
      <c r="AF384" s="139"/>
      <c r="AG384" s="139"/>
      <c r="AH384" s="143"/>
      <c r="AI384" s="143"/>
      <c r="AJ384" s="143"/>
      <c r="AK384" s="143"/>
      <c r="AL384" s="143"/>
    </row>
    <row r="385" spans="1:38" ht="12.75" x14ac:dyDescent="0.2">
      <c r="A385" s="116">
        <v>380</v>
      </c>
      <c r="B385" s="134"/>
      <c r="C385" s="135"/>
      <c r="D385" s="135"/>
      <c r="E385" s="135"/>
      <c r="F385" s="135"/>
      <c r="G385" s="134"/>
      <c r="H385" s="136"/>
      <c r="I385" s="136"/>
      <c r="J385" s="134"/>
      <c r="K385" s="137"/>
      <c r="L385" s="134"/>
      <c r="M385" s="138"/>
      <c r="N385" s="138"/>
      <c r="O385" s="117">
        <f t="shared" si="25"/>
        <v>0</v>
      </c>
      <c r="P385" s="41"/>
      <c r="Q385" s="41"/>
      <c r="R385" s="120">
        <f t="shared" si="26"/>
        <v>0</v>
      </c>
      <c r="S385" s="139"/>
      <c r="T385" s="280"/>
      <c r="U385" s="41"/>
      <c r="V385" s="41"/>
      <c r="W385" s="138"/>
      <c r="X385" s="138"/>
      <c r="Y385" s="117">
        <f t="shared" si="27"/>
        <v>0</v>
      </c>
      <c r="Z385" s="118" t="str">
        <f t="shared" si="28"/>
        <v xml:space="preserve"> </v>
      </c>
      <c r="AA385" s="141"/>
      <c r="AB385" s="139"/>
      <c r="AC385" s="139"/>
      <c r="AD385" s="139"/>
      <c r="AE385" s="119">
        <f t="shared" si="29"/>
        <v>0</v>
      </c>
      <c r="AF385" s="139"/>
      <c r="AG385" s="139"/>
      <c r="AH385" s="143"/>
      <c r="AI385" s="143"/>
      <c r="AJ385" s="143"/>
      <c r="AK385" s="143"/>
      <c r="AL385" s="143"/>
    </row>
    <row r="386" spans="1:38" ht="12.75" x14ac:dyDescent="0.2">
      <c r="A386" s="116">
        <v>381</v>
      </c>
      <c r="B386" s="134"/>
      <c r="C386" s="135"/>
      <c r="D386" s="135"/>
      <c r="E386" s="135"/>
      <c r="F386" s="135"/>
      <c r="G386" s="134"/>
      <c r="H386" s="136"/>
      <c r="I386" s="136"/>
      <c r="J386" s="134"/>
      <c r="K386" s="137"/>
      <c r="L386" s="134"/>
      <c r="M386" s="138"/>
      <c r="N386" s="138"/>
      <c r="O386" s="117">
        <f t="shared" si="25"/>
        <v>0</v>
      </c>
      <c r="P386" s="41"/>
      <c r="Q386" s="41"/>
      <c r="R386" s="120">
        <f t="shared" si="26"/>
        <v>0</v>
      </c>
      <c r="S386" s="139"/>
      <c r="T386" s="280"/>
      <c r="U386" s="41"/>
      <c r="V386" s="41"/>
      <c r="W386" s="138"/>
      <c r="X386" s="138"/>
      <c r="Y386" s="117">
        <f t="shared" si="27"/>
        <v>0</v>
      </c>
      <c r="Z386" s="118" t="str">
        <f t="shared" si="28"/>
        <v xml:space="preserve"> </v>
      </c>
      <c r="AA386" s="141"/>
      <c r="AB386" s="139"/>
      <c r="AC386" s="139"/>
      <c r="AD386" s="139"/>
      <c r="AE386" s="119">
        <f t="shared" si="29"/>
        <v>0</v>
      </c>
      <c r="AF386" s="139"/>
      <c r="AG386" s="139"/>
      <c r="AH386" s="143"/>
      <c r="AI386" s="143"/>
      <c r="AJ386" s="143"/>
      <c r="AK386" s="143"/>
      <c r="AL386" s="143"/>
    </row>
    <row r="387" spans="1:38" ht="12.75" x14ac:dyDescent="0.2">
      <c r="A387" s="116">
        <v>382</v>
      </c>
      <c r="B387" s="134"/>
      <c r="C387" s="135"/>
      <c r="D387" s="135"/>
      <c r="E387" s="135"/>
      <c r="F387" s="135"/>
      <c r="G387" s="134"/>
      <c r="H387" s="136"/>
      <c r="I387" s="136"/>
      <c r="J387" s="134"/>
      <c r="K387" s="137"/>
      <c r="L387" s="134"/>
      <c r="M387" s="138"/>
      <c r="N387" s="138"/>
      <c r="O387" s="117">
        <f t="shared" si="25"/>
        <v>0</v>
      </c>
      <c r="P387" s="41"/>
      <c r="Q387" s="41"/>
      <c r="R387" s="120">
        <f t="shared" si="26"/>
        <v>0</v>
      </c>
      <c r="S387" s="139"/>
      <c r="T387" s="280"/>
      <c r="U387" s="41"/>
      <c r="V387" s="41"/>
      <c r="W387" s="138"/>
      <c r="X387" s="138"/>
      <c r="Y387" s="117">
        <f t="shared" si="27"/>
        <v>0</v>
      </c>
      <c r="Z387" s="118" t="str">
        <f t="shared" si="28"/>
        <v xml:space="preserve"> </v>
      </c>
      <c r="AA387" s="141"/>
      <c r="AB387" s="139"/>
      <c r="AC387" s="139"/>
      <c r="AD387" s="139"/>
      <c r="AE387" s="119">
        <f t="shared" si="29"/>
        <v>0</v>
      </c>
      <c r="AF387" s="139"/>
      <c r="AG387" s="139"/>
      <c r="AH387" s="143"/>
      <c r="AI387" s="143"/>
      <c r="AJ387" s="143"/>
      <c r="AK387" s="143"/>
      <c r="AL387" s="143"/>
    </row>
    <row r="388" spans="1:38" ht="12.75" x14ac:dyDescent="0.2">
      <c r="A388" s="116">
        <v>383</v>
      </c>
      <c r="B388" s="134"/>
      <c r="C388" s="135"/>
      <c r="D388" s="135"/>
      <c r="E388" s="135"/>
      <c r="F388" s="135"/>
      <c r="G388" s="134"/>
      <c r="H388" s="136"/>
      <c r="I388" s="136"/>
      <c r="J388" s="134"/>
      <c r="K388" s="137"/>
      <c r="L388" s="134"/>
      <c r="M388" s="138"/>
      <c r="N388" s="138"/>
      <c r="O388" s="117">
        <f t="shared" si="25"/>
        <v>0</v>
      </c>
      <c r="P388" s="41"/>
      <c r="Q388" s="41"/>
      <c r="R388" s="120">
        <f t="shared" si="26"/>
        <v>0</v>
      </c>
      <c r="S388" s="139"/>
      <c r="T388" s="280"/>
      <c r="U388" s="41"/>
      <c r="V388" s="41"/>
      <c r="W388" s="138"/>
      <c r="X388" s="138"/>
      <c r="Y388" s="117">
        <f t="shared" si="27"/>
        <v>0</v>
      </c>
      <c r="Z388" s="118" t="str">
        <f t="shared" si="28"/>
        <v xml:space="preserve"> </v>
      </c>
      <c r="AA388" s="141"/>
      <c r="AB388" s="139"/>
      <c r="AC388" s="139"/>
      <c r="AD388" s="139"/>
      <c r="AE388" s="119">
        <f t="shared" si="29"/>
        <v>0</v>
      </c>
      <c r="AF388" s="139"/>
      <c r="AG388" s="139"/>
      <c r="AH388" s="143"/>
      <c r="AI388" s="143"/>
      <c r="AJ388" s="143"/>
      <c r="AK388" s="143"/>
      <c r="AL388" s="143"/>
    </row>
    <row r="389" spans="1:38" ht="12.75" x14ac:dyDescent="0.2">
      <c r="A389" s="116">
        <v>384</v>
      </c>
      <c r="B389" s="134"/>
      <c r="C389" s="135"/>
      <c r="D389" s="135"/>
      <c r="E389" s="135"/>
      <c r="F389" s="135"/>
      <c r="G389" s="134"/>
      <c r="H389" s="136"/>
      <c r="I389" s="136"/>
      <c r="J389" s="134"/>
      <c r="K389" s="137"/>
      <c r="L389" s="134"/>
      <c r="M389" s="138"/>
      <c r="N389" s="138"/>
      <c r="O389" s="117">
        <f t="shared" si="25"/>
        <v>0</v>
      </c>
      <c r="P389" s="41"/>
      <c r="Q389" s="41"/>
      <c r="R389" s="120">
        <f t="shared" si="26"/>
        <v>0</v>
      </c>
      <c r="S389" s="139"/>
      <c r="T389" s="280"/>
      <c r="U389" s="41"/>
      <c r="V389" s="41"/>
      <c r="W389" s="138"/>
      <c r="X389" s="138"/>
      <c r="Y389" s="117">
        <f t="shared" si="27"/>
        <v>0</v>
      </c>
      <c r="Z389" s="118" t="str">
        <f t="shared" si="28"/>
        <v xml:space="preserve"> </v>
      </c>
      <c r="AA389" s="141"/>
      <c r="AB389" s="139"/>
      <c r="AC389" s="139"/>
      <c r="AD389" s="139"/>
      <c r="AE389" s="119">
        <f t="shared" si="29"/>
        <v>0</v>
      </c>
      <c r="AF389" s="139"/>
      <c r="AG389" s="139"/>
      <c r="AH389" s="143"/>
      <c r="AI389" s="143"/>
      <c r="AJ389" s="143"/>
      <c r="AK389" s="143"/>
      <c r="AL389" s="143"/>
    </row>
    <row r="390" spans="1:38" ht="12.75" x14ac:dyDescent="0.2">
      <c r="A390" s="116">
        <v>385</v>
      </c>
      <c r="B390" s="134"/>
      <c r="C390" s="135"/>
      <c r="D390" s="135"/>
      <c r="E390" s="135"/>
      <c r="F390" s="135"/>
      <c r="G390" s="134"/>
      <c r="H390" s="136"/>
      <c r="I390" s="136"/>
      <c r="J390" s="134"/>
      <c r="K390" s="137"/>
      <c r="L390" s="134"/>
      <c r="M390" s="138"/>
      <c r="N390" s="138"/>
      <c r="O390" s="117">
        <f t="shared" ref="O390:O453" si="30">SUM(M390:N390)</f>
        <v>0</v>
      </c>
      <c r="P390" s="41"/>
      <c r="Q390" s="41"/>
      <c r="R390" s="120">
        <f t="shared" si="26"/>
        <v>0</v>
      </c>
      <c r="S390" s="139"/>
      <c r="T390" s="280"/>
      <c r="U390" s="41"/>
      <c r="V390" s="41"/>
      <c r="W390" s="138"/>
      <c r="X390" s="138"/>
      <c r="Y390" s="117">
        <f t="shared" si="27"/>
        <v>0</v>
      </c>
      <c r="Z390" s="118" t="str">
        <f t="shared" si="28"/>
        <v xml:space="preserve"> </v>
      </c>
      <c r="AA390" s="141"/>
      <c r="AB390" s="139"/>
      <c r="AC390" s="139"/>
      <c r="AD390" s="139"/>
      <c r="AE390" s="119">
        <f t="shared" si="29"/>
        <v>0</v>
      </c>
      <c r="AF390" s="139"/>
      <c r="AG390" s="139"/>
      <c r="AH390" s="143"/>
      <c r="AI390" s="143"/>
      <c r="AJ390" s="143"/>
      <c r="AK390" s="143"/>
      <c r="AL390" s="143"/>
    </row>
    <row r="391" spans="1:38" ht="12.75" x14ac:dyDescent="0.2">
      <c r="A391" s="116">
        <v>386</v>
      </c>
      <c r="B391" s="134"/>
      <c r="C391" s="135"/>
      <c r="D391" s="135"/>
      <c r="E391" s="135"/>
      <c r="F391" s="135"/>
      <c r="G391" s="134"/>
      <c r="H391" s="136"/>
      <c r="I391" s="136"/>
      <c r="J391" s="134"/>
      <c r="K391" s="137"/>
      <c r="L391" s="134"/>
      <c r="M391" s="138"/>
      <c r="N391" s="138"/>
      <c r="O391" s="117">
        <f t="shared" si="30"/>
        <v>0</v>
      </c>
      <c r="P391" s="41"/>
      <c r="Q391" s="41"/>
      <c r="R391" s="120">
        <f t="shared" ref="R391:R454" si="31">P391-Q391</f>
        <v>0</v>
      </c>
      <c r="S391" s="139"/>
      <c r="T391" s="280"/>
      <c r="U391" s="41"/>
      <c r="V391" s="41"/>
      <c r="W391" s="138"/>
      <c r="X391" s="138"/>
      <c r="Y391" s="117">
        <f t="shared" ref="Y391:Y454" si="32">SUM(W391:X391)</f>
        <v>0</v>
      </c>
      <c r="Z391" s="118" t="str">
        <f t="shared" ref="Z391:Z454" si="33">IF(Y391,Y391/O391," ")</f>
        <v xml:space="preserve"> </v>
      </c>
      <c r="AA391" s="141"/>
      <c r="AB391" s="139"/>
      <c r="AC391" s="139"/>
      <c r="AD391" s="139"/>
      <c r="AE391" s="119">
        <f t="shared" ref="AE391:AE454" si="34">AB391+AC391+AD391</f>
        <v>0</v>
      </c>
      <c r="AF391" s="139"/>
      <c r="AG391" s="139"/>
      <c r="AH391" s="143"/>
      <c r="AI391" s="143"/>
      <c r="AJ391" s="143"/>
      <c r="AK391" s="143"/>
      <c r="AL391" s="143"/>
    </row>
    <row r="392" spans="1:38" ht="12.75" x14ac:dyDescent="0.2">
      <c r="A392" s="116">
        <v>387</v>
      </c>
      <c r="B392" s="134"/>
      <c r="C392" s="135"/>
      <c r="D392" s="135"/>
      <c r="E392" s="135"/>
      <c r="F392" s="135"/>
      <c r="G392" s="134"/>
      <c r="H392" s="136"/>
      <c r="I392" s="136"/>
      <c r="J392" s="134"/>
      <c r="K392" s="137"/>
      <c r="L392" s="134"/>
      <c r="M392" s="138"/>
      <c r="N392" s="138"/>
      <c r="O392" s="117">
        <f t="shared" si="30"/>
        <v>0</v>
      </c>
      <c r="P392" s="41"/>
      <c r="Q392" s="41"/>
      <c r="R392" s="120">
        <f t="shared" si="31"/>
        <v>0</v>
      </c>
      <c r="S392" s="139"/>
      <c r="T392" s="280"/>
      <c r="U392" s="41"/>
      <c r="V392" s="41"/>
      <c r="W392" s="138"/>
      <c r="X392" s="138"/>
      <c r="Y392" s="117">
        <f t="shared" si="32"/>
        <v>0</v>
      </c>
      <c r="Z392" s="118" t="str">
        <f t="shared" si="33"/>
        <v xml:space="preserve"> </v>
      </c>
      <c r="AA392" s="141"/>
      <c r="AB392" s="139"/>
      <c r="AC392" s="139"/>
      <c r="AD392" s="139"/>
      <c r="AE392" s="119">
        <f t="shared" si="34"/>
        <v>0</v>
      </c>
      <c r="AF392" s="139"/>
      <c r="AG392" s="139"/>
      <c r="AH392" s="143"/>
      <c r="AI392" s="143"/>
      <c r="AJ392" s="143"/>
      <c r="AK392" s="143"/>
      <c r="AL392" s="143"/>
    </row>
    <row r="393" spans="1:38" ht="12.75" x14ac:dyDescent="0.2">
      <c r="A393" s="116">
        <v>388</v>
      </c>
      <c r="B393" s="134"/>
      <c r="C393" s="135"/>
      <c r="D393" s="135"/>
      <c r="E393" s="135"/>
      <c r="F393" s="135"/>
      <c r="G393" s="134"/>
      <c r="H393" s="136"/>
      <c r="I393" s="136"/>
      <c r="J393" s="134"/>
      <c r="K393" s="137"/>
      <c r="L393" s="134"/>
      <c r="M393" s="138"/>
      <c r="N393" s="138"/>
      <c r="O393" s="117">
        <f t="shared" si="30"/>
        <v>0</v>
      </c>
      <c r="P393" s="41"/>
      <c r="Q393" s="41"/>
      <c r="R393" s="120">
        <f t="shared" si="31"/>
        <v>0</v>
      </c>
      <c r="S393" s="139"/>
      <c r="T393" s="280"/>
      <c r="U393" s="41"/>
      <c r="V393" s="41"/>
      <c r="W393" s="138"/>
      <c r="X393" s="138"/>
      <c r="Y393" s="117">
        <f t="shared" si="32"/>
        <v>0</v>
      </c>
      <c r="Z393" s="118" t="str">
        <f t="shared" si="33"/>
        <v xml:space="preserve"> </v>
      </c>
      <c r="AA393" s="141"/>
      <c r="AB393" s="139"/>
      <c r="AC393" s="139"/>
      <c r="AD393" s="139"/>
      <c r="AE393" s="119">
        <f t="shared" si="34"/>
        <v>0</v>
      </c>
      <c r="AF393" s="139"/>
      <c r="AG393" s="139"/>
      <c r="AH393" s="143"/>
      <c r="AI393" s="143"/>
      <c r="AJ393" s="143"/>
      <c r="AK393" s="143"/>
      <c r="AL393" s="143"/>
    </row>
    <row r="394" spans="1:38" ht="12.75" x14ac:dyDescent="0.2">
      <c r="A394" s="116">
        <v>389</v>
      </c>
      <c r="B394" s="134"/>
      <c r="C394" s="135"/>
      <c r="D394" s="135"/>
      <c r="E394" s="135"/>
      <c r="F394" s="135"/>
      <c r="G394" s="134"/>
      <c r="H394" s="136"/>
      <c r="I394" s="136"/>
      <c r="J394" s="134"/>
      <c r="K394" s="137"/>
      <c r="L394" s="134"/>
      <c r="M394" s="138"/>
      <c r="N394" s="138"/>
      <c r="O394" s="117">
        <f t="shared" si="30"/>
        <v>0</v>
      </c>
      <c r="P394" s="41"/>
      <c r="Q394" s="41"/>
      <c r="R394" s="120">
        <f t="shared" si="31"/>
        <v>0</v>
      </c>
      <c r="S394" s="139"/>
      <c r="T394" s="280"/>
      <c r="U394" s="41"/>
      <c r="V394" s="41"/>
      <c r="W394" s="138"/>
      <c r="X394" s="138"/>
      <c r="Y394" s="117">
        <f t="shared" si="32"/>
        <v>0</v>
      </c>
      <c r="Z394" s="118" t="str">
        <f t="shared" si="33"/>
        <v xml:space="preserve"> </v>
      </c>
      <c r="AA394" s="141"/>
      <c r="AB394" s="139"/>
      <c r="AC394" s="139"/>
      <c r="AD394" s="139"/>
      <c r="AE394" s="119">
        <f t="shared" si="34"/>
        <v>0</v>
      </c>
      <c r="AF394" s="139"/>
      <c r="AG394" s="139"/>
      <c r="AH394" s="143"/>
      <c r="AI394" s="143"/>
      <c r="AJ394" s="143"/>
      <c r="AK394" s="143"/>
      <c r="AL394" s="143"/>
    </row>
    <row r="395" spans="1:38" ht="12.75" x14ac:dyDescent="0.2">
      <c r="A395" s="116">
        <v>390</v>
      </c>
      <c r="B395" s="134"/>
      <c r="C395" s="135"/>
      <c r="D395" s="135"/>
      <c r="E395" s="135"/>
      <c r="F395" s="135"/>
      <c r="G395" s="134"/>
      <c r="H395" s="136"/>
      <c r="I395" s="136"/>
      <c r="J395" s="134"/>
      <c r="K395" s="137"/>
      <c r="L395" s="134"/>
      <c r="M395" s="138"/>
      <c r="N395" s="138"/>
      <c r="O395" s="117">
        <f t="shared" si="30"/>
        <v>0</v>
      </c>
      <c r="P395" s="41"/>
      <c r="Q395" s="41"/>
      <c r="R395" s="120">
        <f t="shared" si="31"/>
        <v>0</v>
      </c>
      <c r="S395" s="139"/>
      <c r="T395" s="280"/>
      <c r="U395" s="41"/>
      <c r="V395" s="41"/>
      <c r="W395" s="138"/>
      <c r="X395" s="138"/>
      <c r="Y395" s="117">
        <f t="shared" si="32"/>
        <v>0</v>
      </c>
      <c r="Z395" s="118" t="str">
        <f t="shared" si="33"/>
        <v xml:space="preserve"> </v>
      </c>
      <c r="AA395" s="141"/>
      <c r="AB395" s="139"/>
      <c r="AC395" s="139"/>
      <c r="AD395" s="139"/>
      <c r="AE395" s="119">
        <f t="shared" si="34"/>
        <v>0</v>
      </c>
      <c r="AF395" s="139"/>
      <c r="AG395" s="139"/>
      <c r="AH395" s="143"/>
      <c r="AI395" s="143"/>
      <c r="AJ395" s="143"/>
      <c r="AK395" s="143"/>
      <c r="AL395" s="143"/>
    </row>
    <row r="396" spans="1:38" ht="12.75" x14ac:dyDescent="0.2">
      <c r="A396" s="116">
        <v>391</v>
      </c>
      <c r="B396" s="134"/>
      <c r="C396" s="135"/>
      <c r="D396" s="135"/>
      <c r="E396" s="135"/>
      <c r="F396" s="135"/>
      <c r="G396" s="134"/>
      <c r="H396" s="136"/>
      <c r="I396" s="136"/>
      <c r="J396" s="134"/>
      <c r="K396" s="137"/>
      <c r="L396" s="134"/>
      <c r="M396" s="138"/>
      <c r="N396" s="138"/>
      <c r="O396" s="117">
        <f t="shared" si="30"/>
        <v>0</v>
      </c>
      <c r="P396" s="41"/>
      <c r="Q396" s="41"/>
      <c r="R396" s="120">
        <f t="shared" si="31"/>
        <v>0</v>
      </c>
      <c r="S396" s="139"/>
      <c r="T396" s="280"/>
      <c r="U396" s="41"/>
      <c r="V396" s="41"/>
      <c r="W396" s="138"/>
      <c r="X396" s="138"/>
      <c r="Y396" s="117">
        <f t="shared" si="32"/>
        <v>0</v>
      </c>
      <c r="Z396" s="118" t="str">
        <f t="shared" si="33"/>
        <v xml:space="preserve"> </v>
      </c>
      <c r="AA396" s="141"/>
      <c r="AB396" s="139"/>
      <c r="AC396" s="139"/>
      <c r="AD396" s="139"/>
      <c r="AE396" s="119">
        <f t="shared" si="34"/>
        <v>0</v>
      </c>
      <c r="AF396" s="139"/>
      <c r="AG396" s="139"/>
      <c r="AH396" s="143"/>
      <c r="AI396" s="143"/>
      <c r="AJ396" s="143"/>
      <c r="AK396" s="143"/>
      <c r="AL396" s="143"/>
    </row>
    <row r="397" spans="1:38" ht="12.75" x14ac:dyDescent="0.2">
      <c r="A397" s="116">
        <v>392</v>
      </c>
      <c r="B397" s="134"/>
      <c r="C397" s="135"/>
      <c r="D397" s="135"/>
      <c r="E397" s="135"/>
      <c r="F397" s="135"/>
      <c r="G397" s="134"/>
      <c r="H397" s="136"/>
      <c r="I397" s="136"/>
      <c r="J397" s="134"/>
      <c r="K397" s="137"/>
      <c r="L397" s="134"/>
      <c r="M397" s="138"/>
      <c r="N397" s="138"/>
      <c r="O397" s="117">
        <f t="shared" si="30"/>
        <v>0</v>
      </c>
      <c r="P397" s="41"/>
      <c r="Q397" s="41"/>
      <c r="R397" s="120">
        <f t="shared" si="31"/>
        <v>0</v>
      </c>
      <c r="S397" s="139"/>
      <c r="T397" s="280"/>
      <c r="U397" s="41"/>
      <c r="V397" s="41"/>
      <c r="W397" s="138"/>
      <c r="X397" s="138"/>
      <c r="Y397" s="117">
        <f t="shared" si="32"/>
        <v>0</v>
      </c>
      <c r="Z397" s="118" t="str">
        <f t="shared" si="33"/>
        <v xml:space="preserve"> </v>
      </c>
      <c r="AA397" s="141"/>
      <c r="AB397" s="139"/>
      <c r="AC397" s="139"/>
      <c r="AD397" s="139"/>
      <c r="AE397" s="119">
        <f t="shared" si="34"/>
        <v>0</v>
      </c>
      <c r="AF397" s="139"/>
      <c r="AG397" s="139"/>
      <c r="AH397" s="143"/>
      <c r="AI397" s="143"/>
      <c r="AJ397" s="143"/>
      <c r="AK397" s="143"/>
      <c r="AL397" s="143"/>
    </row>
    <row r="398" spans="1:38" ht="12.75" x14ac:dyDescent="0.2">
      <c r="A398" s="116">
        <v>393</v>
      </c>
      <c r="B398" s="134"/>
      <c r="C398" s="135"/>
      <c r="D398" s="135"/>
      <c r="E398" s="135"/>
      <c r="F398" s="135"/>
      <c r="G398" s="134"/>
      <c r="H398" s="136"/>
      <c r="I398" s="136"/>
      <c r="J398" s="134"/>
      <c r="K398" s="137"/>
      <c r="L398" s="134"/>
      <c r="M398" s="138"/>
      <c r="N398" s="138"/>
      <c r="O398" s="117">
        <f t="shared" si="30"/>
        <v>0</v>
      </c>
      <c r="P398" s="41"/>
      <c r="Q398" s="41"/>
      <c r="R398" s="120">
        <f t="shared" si="31"/>
        <v>0</v>
      </c>
      <c r="S398" s="139"/>
      <c r="T398" s="280"/>
      <c r="U398" s="41"/>
      <c r="V398" s="41"/>
      <c r="W398" s="138"/>
      <c r="X398" s="138"/>
      <c r="Y398" s="117">
        <f t="shared" si="32"/>
        <v>0</v>
      </c>
      <c r="Z398" s="118" t="str">
        <f t="shared" si="33"/>
        <v xml:space="preserve"> </v>
      </c>
      <c r="AA398" s="141"/>
      <c r="AB398" s="139"/>
      <c r="AC398" s="139"/>
      <c r="AD398" s="139"/>
      <c r="AE398" s="119">
        <f t="shared" si="34"/>
        <v>0</v>
      </c>
      <c r="AF398" s="139"/>
      <c r="AG398" s="139"/>
      <c r="AH398" s="143"/>
      <c r="AI398" s="143"/>
      <c r="AJ398" s="143"/>
      <c r="AK398" s="143"/>
      <c r="AL398" s="143"/>
    </row>
    <row r="399" spans="1:38" ht="12.75" x14ac:dyDescent="0.2">
      <c r="A399" s="116">
        <v>394</v>
      </c>
      <c r="B399" s="134"/>
      <c r="C399" s="135"/>
      <c r="D399" s="135"/>
      <c r="E399" s="135"/>
      <c r="F399" s="135"/>
      <c r="G399" s="134"/>
      <c r="H399" s="136"/>
      <c r="I399" s="136"/>
      <c r="J399" s="134"/>
      <c r="K399" s="137"/>
      <c r="L399" s="134"/>
      <c r="M399" s="138"/>
      <c r="N399" s="138"/>
      <c r="O399" s="117">
        <f t="shared" si="30"/>
        <v>0</v>
      </c>
      <c r="P399" s="41"/>
      <c r="Q399" s="41"/>
      <c r="R399" s="120">
        <f t="shared" si="31"/>
        <v>0</v>
      </c>
      <c r="S399" s="139"/>
      <c r="T399" s="280"/>
      <c r="U399" s="41"/>
      <c r="V399" s="41"/>
      <c r="W399" s="138"/>
      <c r="X399" s="138"/>
      <c r="Y399" s="117">
        <f t="shared" si="32"/>
        <v>0</v>
      </c>
      <c r="Z399" s="118" t="str">
        <f t="shared" si="33"/>
        <v xml:space="preserve"> </v>
      </c>
      <c r="AA399" s="141"/>
      <c r="AB399" s="139"/>
      <c r="AC399" s="139"/>
      <c r="AD399" s="139"/>
      <c r="AE399" s="119">
        <f t="shared" si="34"/>
        <v>0</v>
      </c>
      <c r="AF399" s="139"/>
      <c r="AG399" s="139"/>
      <c r="AH399" s="143"/>
      <c r="AI399" s="143"/>
      <c r="AJ399" s="143"/>
      <c r="AK399" s="143"/>
      <c r="AL399" s="143"/>
    </row>
    <row r="400" spans="1:38" ht="12.75" x14ac:dyDescent="0.2">
      <c r="A400" s="116">
        <v>395</v>
      </c>
      <c r="B400" s="134"/>
      <c r="C400" s="135"/>
      <c r="D400" s="135"/>
      <c r="E400" s="135"/>
      <c r="F400" s="135"/>
      <c r="G400" s="134"/>
      <c r="H400" s="136"/>
      <c r="I400" s="136"/>
      <c r="J400" s="134"/>
      <c r="K400" s="137"/>
      <c r="L400" s="134"/>
      <c r="M400" s="138"/>
      <c r="N400" s="138"/>
      <c r="O400" s="117">
        <f t="shared" si="30"/>
        <v>0</v>
      </c>
      <c r="P400" s="41"/>
      <c r="Q400" s="41"/>
      <c r="R400" s="120">
        <f t="shared" si="31"/>
        <v>0</v>
      </c>
      <c r="S400" s="139"/>
      <c r="T400" s="280"/>
      <c r="U400" s="41"/>
      <c r="V400" s="41"/>
      <c r="W400" s="138"/>
      <c r="X400" s="138"/>
      <c r="Y400" s="117">
        <f t="shared" si="32"/>
        <v>0</v>
      </c>
      <c r="Z400" s="118" t="str">
        <f t="shared" si="33"/>
        <v xml:space="preserve"> </v>
      </c>
      <c r="AA400" s="141"/>
      <c r="AB400" s="139"/>
      <c r="AC400" s="139"/>
      <c r="AD400" s="139"/>
      <c r="AE400" s="119">
        <f t="shared" si="34"/>
        <v>0</v>
      </c>
      <c r="AF400" s="139"/>
      <c r="AG400" s="139"/>
      <c r="AH400" s="143"/>
      <c r="AI400" s="143"/>
      <c r="AJ400" s="143"/>
      <c r="AK400" s="143"/>
      <c r="AL400" s="143"/>
    </row>
    <row r="401" spans="1:38" ht="12.75" x14ac:dyDescent="0.2">
      <c r="A401" s="116">
        <v>396</v>
      </c>
      <c r="B401" s="134"/>
      <c r="C401" s="135"/>
      <c r="D401" s="135"/>
      <c r="E401" s="135"/>
      <c r="F401" s="135"/>
      <c r="G401" s="134"/>
      <c r="H401" s="136"/>
      <c r="I401" s="136"/>
      <c r="J401" s="134"/>
      <c r="K401" s="137"/>
      <c r="L401" s="134"/>
      <c r="M401" s="138"/>
      <c r="N401" s="138"/>
      <c r="O401" s="117">
        <f t="shared" si="30"/>
        <v>0</v>
      </c>
      <c r="P401" s="41"/>
      <c r="Q401" s="41"/>
      <c r="R401" s="120">
        <f t="shared" si="31"/>
        <v>0</v>
      </c>
      <c r="S401" s="139"/>
      <c r="T401" s="280"/>
      <c r="U401" s="41"/>
      <c r="V401" s="41"/>
      <c r="W401" s="138"/>
      <c r="X401" s="138"/>
      <c r="Y401" s="117">
        <f t="shared" si="32"/>
        <v>0</v>
      </c>
      <c r="Z401" s="118" t="str">
        <f t="shared" si="33"/>
        <v xml:space="preserve"> </v>
      </c>
      <c r="AA401" s="141"/>
      <c r="AB401" s="139"/>
      <c r="AC401" s="139"/>
      <c r="AD401" s="139"/>
      <c r="AE401" s="119">
        <f t="shared" si="34"/>
        <v>0</v>
      </c>
      <c r="AF401" s="139"/>
      <c r="AG401" s="139"/>
      <c r="AH401" s="143"/>
      <c r="AI401" s="143"/>
      <c r="AJ401" s="143"/>
      <c r="AK401" s="143"/>
      <c r="AL401" s="143"/>
    </row>
    <row r="402" spans="1:38" ht="12.75" x14ac:dyDescent="0.2">
      <c r="A402" s="116">
        <v>397</v>
      </c>
      <c r="B402" s="134"/>
      <c r="C402" s="135"/>
      <c r="D402" s="135"/>
      <c r="E402" s="135"/>
      <c r="F402" s="135"/>
      <c r="G402" s="134"/>
      <c r="H402" s="136"/>
      <c r="I402" s="136"/>
      <c r="J402" s="134"/>
      <c r="K402" s="137"/>
      <c r="L402" s="134"/>
      <c r="M402" s="138"/>
      <c r="N402" s="138"/>
      <c r="O402" s="117">
        <f t="shared" si="30"/>
        <v>0</v>
      </c>
      <c r="P402" s="41"/>
      <c r="Q402" s="41"/>
      <c r="R402" s="120">
        <f t="shared" si="31"/>
        <v>0</v>
      </c>
      <c r="S402" s="139"/>
      <c r="T402" s="280"/>
      <c r="U402" s="41"/>
      <c r="V402" s="41"/>
      <c r="W402" s="138"/>
      <c r="X402" s="138"/>
      <c r="Y402" s="117">
        <f t="shared" si="32"/>
        <v>0</v>
      </c>
      <c r="Z402" s="118" t="str">
        <f t="shared" si="33"/>
        <v xml:space="preserve"> </v>
      </c>
      <c r="AA402" s="141"/>
      <c r="AB402" s="139"/>
      <c r="AC402" s="139"/>
      <c r="AD402" s="139"/>
      <c r="AE402" s="119">
        <f t="shared" si="34"/>
        <v>0</v>
      </c>
      <c r="AF402" s="139"/>
      <c r="AG402" s="139"/>
      <c r="AH402" s="143"/>
      <c r="AI402" s="143"/>
      <c r="AJ402" s="143"/>
      <c r="AK402" s="143"/>
      <c r="AL402" s="143"/>
    </row>
    <row r="403" spans="1:38" ht="12.75" x14ac:dyDescent="0.2">
      <c r="A403" s="116">
        <v>398</v>
      </c>
      <c r="B403" s="134"/>
      <c r="C403" s="135"/>
      <c r="D403" s="135"/>
      <c r="E403" s="135"/>
      <c r="F403" s="135"/>
      <c r="G403" s="134"/>
      <c r="H403" s="136"/>
      <c r="I403" s="136"/>
      <c r="J403" s="134"/>
      <c r="K403" s="137"/>
      <c r="L403" s="134"/>
      <c r="M403" s="138"/>
      <c r="N403" s="138"/>
      <c r="O403" s="117">
        <f t="shared" si="30"/>
        <v>0</v>
      </c>
      <c r="P403" s="41"/>
      <c r="Q403" s="41"/>
      <c r="R403" s="120">
        <f t="shared" si="31"/>
        <v>0</v>
      </c>
      <c r="S403" s="139"/>
      <c r="T403" s="280"/>
      <c r="U403" s="41"/>
      <c r="V403" s="41"/>
      <c r="W403" s="138"/>
      <c r="X403" s="138"/>
      <c r="Y403" s="117">
        <f t="shared" si="32"/>
        <v>0</v>
      </c>
      <c r="Z403" s="118" t="str">
        <f t="shared" si="33"/>
        <v xml:space="preserve"> </v>
      </c>
      <c r="AA403" s="141"/>
      <c r="AB403" s="139"/>
      <c r="AC403" s="139"/>
      <c r="AD403" s="139"/>
      <c r="AE403" s="119">
        <f t="shared" si="34"/>
        <v>0</v>
      </c>
      <c r="AF403" s="139"/>
      <c r="AG403" s="139"/>
      <c r="AH403" s="143"/>
      <c r="AI403" s="143"/>
      <c r="AJ403" s="143"/>
      <c r="AK403" s="143"/>
      <c r="AL403" s="143"/>
    </row>
    <row r="404" spans="1:38" ht="12.75" x14ac:dyDescent="0.2">
      <c r="A404" s="116">
        <v>399</v>
      </c>
      <c r="B404" s="134"/>
      <c r="C404" s="135"/>
      <c r="D404" s="135"/>
      <c r="E404" s="135"/>
      <c r="F404" s="135"/>
      <c r="G404" s="134"/>
      <c r="H404" s="136"/>
      <c r="I404" s="136"/>
      <c r="J404" s="134"/>
      <c r="K404" s="137"/>
      <c r="L404" s="134"/>
      <c r="M404" s="138"/>
      <c r="N404" s="138"/>
      <c r="O404" s="117">
        <f t="shared" si="30"/>
        <v>0</v>
      </c>
      <c r="P404" s="41"/>
      <c r="Q404" s="41"/>
      <c r="R404" s="120">
        <f t="shared" si="31"/>
        <v>0</v>
      </c>
      <c r="S404" s="139"/>
      <c r="T404" s="280"/>
      <c r="U404" s="41"/>
      <c r="V404" s="41"/>
      <c r="W404" s="138"/>
      <c r="X404" s="138"/>
      <c r="Y404" s="117">
        <f t="shared" si="32"/>
        <v>0</v>
      </c>
      <c r="Z404" s="118" t="str">
        <f t="shared" si="33"/>
        <v xml:space="preserve"> </v>
      </c>
      <c r="AA404" s="141"/>
      <c r="AB404" s="139"/>
      <c r="AC404" s="139"/>
      <c r="AD404" s="139"/>
      <c r="AE404" s="119">
        <f t="shared" si="34"/>
        <v>0</v>
      </c>
      <c r="AF404" s="139"/>
      <c r="AG404" s="139"/>
      <c r="AH404" s="143"/>
      <c r="AI404" s="143"/>
      <c r="AJ404" s="143"/>
      <c r="AK404" s="143"/>
      <c r="AL404" s="143"/>
    </row>
    <row r="405" spans="1:38" ht="12.75" x14ac:dyDescent="0.2">
      <c r="A405" s="116">
        <v>400</v>
      </c>
      <c r="B405" s="134"/>
      <c r="C405" s="135"/>
      <c r="D405" s="135"/>
      <c r="E405" s="135"/>
      <c r="F405" s="135"/>
      <c r="G405" s="134"/>
      <c r="H405" s="136"/>
      <c r="I405" s="136"/>
      <c r="J405" s="134"/>
      <c r="K405" s="137"/>
      <c r="L405" s="134"/>
      <c r="M405" s="138"/>
      <c r="N405" s="138"/>
      <c r="O405" s="117">
        <f t="shared" si="30"/>
        <v>0</v>
      </c>
      <c r="P405" s="41"/>
      <c r="Q405" s="41"/>
      <c r="R405" s="120">
        <f t="shared" si="31"/>
        <v>0</v>
      </c>
      <c r="S405" s="139"/>
      <c r="T405" s="280"/>
      <c r="U405" s="41"/>
      <c r="V405" s="41"/>
      <c r="W405" s="138"/>
      <c r="X405" s="138"/>
      <c r="Y405" s="117">
        <f t="shared" si="32"/>
        <v>0</v>
      </c>
      <c r="Z405" s="118" t="str">
        <f t="shared" si="33"/>
        <v xml:space="preserve"> </v>
      </c>
      <c r="AA405" s="141"/>
      <c r="AB405" s="139"/>
      <c r="AC405" s="139"/>
      <c r="AD405" s="139"/>
      <c r="AE405" s="119">
        <f t="shared" si="34"/>
        <v>0</v>
      </c>
      <c r="AF405" s="139"/>
      <c r="AG405" s="139"/>
      <c r="AH405" s="143"/>
      <c r="AI405" s="143"/>
      <c r="AJ405" s="143"/>
      <c r="AK405" s="143"/>
      <c r="AL405" s="143"/>
    </row>
    <row r="406" spans="1:38" ht="12.75" x14ac:dyDescent="0.2">
      <c r="A406" s="116">
        <v>401</v>
      </c>
      <c r="B406" s="134"/>
      <c r="C406" s="135"/>
      <c r="D406" s="135"/>
      <c r="E406" s="135"/>
      <c r="F406" s="135"/>
      <c r="G406" s="134"/>
      <c r="H406" s="136"/>
      <c r="I406" s="136"/>
      <c r="J406" s="134"/>
      <c r="K406" s="137"/>
      <c r="L406" s="134"/>
      <c r="M406" s="138"/>
      <c r="N406" s="138"/>
      <c r="O406" s="117">
        <f t="shared" si="30"/>
        <v>0</v>
      </c>
      <c r="P406" s="41"/>
      <c r="Q406" s="41"/>
      <c r="R406" s="120">
        <f t="shared" si="31"/>
        <v>0</v>
      </c>
      <c r="S406" s="139"/>
      <c r="T406" s="280"/>
      <c r="U406" s="41"/>
      <c r="V406" s="41"/>
      <c r="W406" s="138"/>
      <c r="X406" s="138"/>
      <c r="Y406" s="117">
        <f t="shared" si="32"/>
        <v>0</v>
      </c>
      <c r="Z406" s="118" t="str">
        <f t="shared" si="33"/>
        <v xml:space="preserve"> </v>
      </c>
      <c r="AA406" s="141"/>
      <c r="AB406" s="139"/>
      <c r="AC406" s="139"/>
      <c r="AD406" s="139"/>
      <c r="AE406" s="119">
        <f t="shared" si="34"/>
        <v>0</v>
      </c>
      <c r="AF406" s="139"/>
      <c r="AG406" s="139"/>
      <c r="AH406" s="143"/>
      <c r="AI406" s="143"/>
      <c r="AJ406" s="143"/>
      <c r="AK406" s="143"/>
      <c r="AL406" s="143"/>
    </row>
    <row r="407" spans="1:38" ht="12.75" x14ac:dyDescent="0.2">
      <c r="A407" s="116">
        <v>402</v>
      </c>
      <c r="B407" s="134"/>
      <c r="C407" s="135"/>
      <c r="D407" s="135"/>
      <c r="E407" s="135"/>
      <c r="F407" s="135"/>
      <c r="G407" s="134"/>
      <c r="H407" s="136"/>
      <c r="I407" s="136"/>
      <c r="J407" s="134"/>
      <c r="K407" s="137"/>
      <c r="L407" s="134"/>
      <c r="M407" s="138"/>
      <c r="N407" s="138"/>
      <c r="O407" s="117">
        <f t="shared" si="30"/>
        <v>0</v>
      </c>
      <c r="P407" s="41"/>
      <c r="Q407" s="41"/>
      <c r="R407" s="120">
        <f t="shared" si="31"/>
        <v>0</v>
      </c>
      <c r="S407" s="139"/>
      <c r="T407" s="280"/>
      <c r="U407" s="41"/>
      <c r="V407" s="41"/>
      <c r="W407" s="138"/>
      <c r="X407" s="138"/>
      <c r="Y407" s="117">
        <f t="shared" si="32"/>
        <v>0</v>
      </c>
      <c r="Z407" s="118" t="str">
        <f t="shared" si="33"/>
        <v xml:space="preserve"> </v>
      </c>
      <c r="AA407" s="141"/>
      <c r="AB407" s="139"/>
      <c r="AC407" s="139"/>
      <c r="AD407" s="139"/>
      <c r="AE407" s="119">
        <f t="shared" si="34"/>
        <v>0</v>
      </c>
      <c r="AF407" s="139"/>
      <c r="AG407" s="139"/>
      <c r="AH407" s="143"/>
      <c r="AI407" s="143"/>
      <c r="AJ407" s="143"/>
      <c r="AK407" s="143"/>
      <c r="AL407" s="143"/>
    </row>
    <row r="408" spans="1:38" ht="12.75" x14ac:dyDescent="0.2">
      <c r="A408" s="116">
        <v>403</v>
      </c>
      <c r="B408" s="134"/>
      <c r="C408" s="135"/>
      <c r="D408" s="135"/>
      <c r="E408" s="135"/>
      <c r="F408" s="135"/>
      <c r="G408" s="134"/>
      <c r="H408" s="136"/>
      <c r="I408" s="136"/>
      <c r="J408" s="134"/>
      <c r="K408" s="137"/>
      <c r="L408" s="134"/>
      <c r="M408" s="138"/>
      <c r="N408" s="138"/>
      <c r="O408" s="117">
        <f t="shared" si="30"/>
        <v>0</v>
      </c>
      <c r="P408" s="41"/>
      <c r="Q408" s="41"/>
      <c r="R408" s="120">
        <f t="shared" si="31"/>
        <v>0</v>
      </c>
      <c r="S408" s="139"/>
      <c r="T408" s="280"/>
      <c r="U408" s="41"/>
      <c r="V408" s="41"/>
      <c r="W408" s="138"/>
      <c r="X408" s="138"/>
      <c r="Y408" s="117">
        <f t="shared" si="32"/>
        <v>0</v>
      </c>
      <c r="Z408" s="118" t="str">
        <f t="shared" si="33"/>
        <v xml:space="preserve"> </v>
      </c>
      <c r="AA408" s="141"/>
      <c r="AB408" s="139"/>
      <c r="AC408" s="139"/>
      <c r="AD408" s="139"/>
      <c r="AE408" s="119">
        <f t="shared" si="34"/>
        <v>0</v>
      </c>
      <c r="AF408" s="139"/>
      <c r="AG408" s="139"/>
      <c r="AH408" s="143"/>
      <c r="AI408" s="143"/>
      <c r="AJ408" s="143"/>
      <c r="AK408" s="143"/>
      <c r="AL408" s="143"/>
    </row>
    <row r="409" spans="1:38" ht="12.75" x14ac:dyDescent="0.2">
      <c r="A409" s="116">
        <v>404</v>
      </c>
      <c r="B409" s="134"/>
      <c r="C409" s="135"/>
      <c r="D409" s="135"/>
      <c r="E409" s="135"/>
      <c r="F409" s="135"/>
      <c r="G409" s="134"/>
      <c r="H409" s="136"/>
      <c r="I409" s="136"/>
      <c r="J409" s="134"/>
      <c r="K409" s="137"/>
      <c r="L409" s="134"/>
      <c r="M409" s="138"/>
      <c r="N409" s="138"/>
      <c r="O409" s="117">
        <f t="shared" si="30"/>
        <v>0</v>
      </c>
      <c r="P409" s="41"/>
      <c r="Q409" s="41"/>
      <c r="R409" s="120">
        <f t="shared" si="31"/>
        <v>0</v>
      </c>
      <c r="S409" s="139"/>
      <c r="T409" s="280"/>
      <c r="U409" s="41"/>
      <c r="V409" s="41"/>
      <c r="W409" s="138"/>
      <c r="X409" s="138"/>
      <c r="Y409" s="117">
        <f t="shared" si="32"/>
        <v>0</v>
      </c>
      <c r="Z409" s="118" t="str">
        <f t="shared" si="33"/>
        <v xml:space="preserve"> </v>
      </c>
      <c r="AA409" s="141"/>
      <c r="AB409" s="139"/>
      <c r="AC409" s="139"/>
      <c r="AD409" s="139"/>
      <c r="AE409" s="119">
        <f t="shared" si="34"/>
        <v>0</v>
      </c>
      <c r="AF409" s="139"/>
      <c r="AG409" s="139"/>
      <c r="AH409" s="143"/>
      <c r="AI409" s="143"/>
      <c r="AJ409" s="143"/>
      <c r="AK409" s="143"/>
      <c r="AL409" s="143"/>
    </row>
    <row r="410" spans="1:38" ht="12.75" x14ac:dyDescent="0.2">
      <c r="A410" s="116">
        <v>405</v>
      </c>
      <c r="B410" s="134"/>
      <c r="C410" s="135"/>
      <c r="D410" s="135"/>
      <c r="E410" s="135"/>
      <c r="F410" s="135"/>
      <c r="G410" s="134"/>
      <c r="H410" s="136"/>
      <c r="I410" s="136"/>
      <c r="J410" s="134"/>
      <c r="K410" s="137"/>
      <c r="L410" s="134"/>
      <c r="M410" s="138"/>
      <c r="N410" s="138"/>
      <c r="O410" s="117">
        <f t="shared" si="30"/>
        <v>0</v>
      </c>
      <c r="P410" s="41"/>
      <c r="Q410" s="41"/>
      <c r="R410" s="120">
        <f t="shared" si="31"/>
        <v>0</v>
      </c>
      <c r="S410" s="139"/>
      <c r="T410" s="280"/>
      <c r="U410" s="41"/>
      <c r="V410" s="41"/>
      <c r="W410" s="138"/>
      <c r="X410" s="138"/>
      <c r="Y410" s="117">
        <f t="shared" si="32"/>
        <v>0</v>
      </c>
      <c r="Z410" s="118" t="str">
        <f t="shared" si="33"/>
        <v xml:space="preserve"> </v>
      </c>
      <c r="AA410" s="141"/>
      <c r="AB410" s="139"/>
      <c r="AC410" s="139"/>
      <c r="AD410" s="139"/>
      <c r="AE410" s="119">
        <f t="shared" si="34"/>
        <v>0</v>
      </c>
      <c r="AF410" s="139"/>
      <c r="AG410" s="139"/>
      <c r="AH410" s="143"/>
      <c r="AI410" s="143"/>
      <c r="AJ410" s="143"/>
      <c r="AK410" s="143"/>
      <c r="AL410" s="143"/>
    </row>
    <row r="411" spans="1:38" ht="12.75" x14ac:dyDescent="0.2">
      <c r="A411" s="116">
        <v>406</v>
      </c>
      <c r="B411" s="134"/>
      <c r="C411" s="135"/>
      <c r="D411" s="135"/>
      <c r="E411" s="135"/>
      <c r="F411" s="135"/>
      <c r="G411" s="134"/>
      <c r="H411" s="136"/>
      <c r="I411" s="136"/>
      <c r="J411" s="134"/>
      <c r="K411" s="137"/>
      <c r="L411" s="134"/>
      <c r="M411" s="138"/>
      <c r="N411" s="138"/>
      <c r="O411" s="117">
        <f t="shared" si="30"/>
        <v>0</v>
      </c>
      <c r="P411" s="41"/>
      <c r="Q411" s="41"/>
      <c r="R411" s="120">
        <f t="shared" si="31"/>
        <v>0</v>
      </c>
      <c r="S411" s="139"/>
      <c r="T411" s="280"/>
      <c r="U411" s="41"/>
      <c r="V411" s="41"/>
      <c r="W411" s="138"/>
      <c r="X411" s="138"/>
      <c r="Y411" s="117">
        <f t="shared" si="32"/>
        <v>0</v>
      </c>
      <c r="Z411" s="118" t="str">
        <f t="shared" si="33"/>
        <v xml:space="preserve"> </v>
      </c>
      <c r="AA411" s="141"/>
      <c r="AB411" s="139"/>
      <c r="AC411" s="139"/>
      <c r="AD411" s="139"/>
      <c r="AE411" s="119">
        <f t="shared" si="34"/>
        <v>0</v>
      </c>
      <c r="AF411" s="139"/>
      <c r="AG411" s="139"/>
      <c r="AH411" s="143"/>
      <c r="AI411" s="143"/>
      <c r="AJ411" s="143"/>
      <c r="AK411" s="143"/>
      <c r="AL411" s="143"/>
    </row>
    <row r="412" spans="1:38" ht="12.75" x14ac:dyDescent="0.2">
      <c r="A412" s="116">
        <v>407</v>
      </c>
      <c r="B412" s="134"/>
      <c r="C412" s="135"/>
      <c r="D412" s="135"/>
      <c r="E412" s="135"/>
      <c r="F412" s="135"/>
      <c r="G412" s="134"/>
      <c r="H412" s="136"/>
      <c r="I412" s="136"/>
      <c r="J412" s="134"/>
      <c r="K412" s="137"/>
      <c r="L412" s="134"/>
      <c r="M412" s="138"/>
      <c r="N412" s="138"/>
      <c r="O412" s="117">
        <f t="shared" si="30"/>
        <v>0</v>
      </c>
      <c r="P412" s="41"/>
      <c r="Q412" s="41"/>
      <c r="R412" s="120">
        <f t="shared" si="31"/>
        <v>0</v>
      </c>
      <c r="S412" s="139"/>
      <c r="T412" s="280"/>
      <c r="U412" s="41"/>
      <c r="V412" s="41"/>
      <c r="W412" s="138"/>
      <c r="X412" s="138"/>
      <c r="Y412" s="117">
        <f t="shared" si="32"/>
        <v>0</v>
      </c>
      <c r="Z412" s="118" t="str">
        <f t="shared" si="33"/>
        <v xml:space="preserve"> </v>
      </c>
      <c r="AA412" s="141"/>
      <c r="AB412" s="139"/>
      <c r="AC412" s="139"/>
      <c r="AD412" s="139"/>
      <c r="AE412" s="119">
        <f t="shared" si="34"/>
        <v>0</v>
      </c>
      <c r="AF412" s="139"/>
      <c r="AG412" s="139"/>
      <c r="AH412" s="143"/>
      <c r="AI412" s="143"/>
      <c r="AJ412" s="143"/>
      <c r="AK412" s="143"/>
      <c r="AL412" s="143"/>
    </row>
    <row r="413" spans="1:38" ht="12.75" x14ac:dyDescent="0.2">
      <c r="A413" s="116">
        <v>408</v>
      </c>
      <c r="B413" s="134"/>
      <c r="C413" s="135"/>
      <c r="D413" s="135"/>
      <c r="E413" s="135"/>
      <c r="F413" s="135"/>
      <c r="G413" s="134"/>
      <c r="H413" s="136"/>
      <c r="I413" s="136"/>
      <c r="J413" s="134"/>
      <c r="K413" s="137"/>
      <c r="L413" s="134"/>
      <c r="M413" s="138"/>
      <c r="N413" s="138"/>
      <c r="O413" s="117">
        <f t="shared" si="30"/>
        <v>0</v>
      </c>
      <c r="P413" s="41"/>
      <c r="Q413" s="41"/>
      <c r="R413" s="120">
        <f t="shared" si="31"/>
        <v>0</v>
      </c>
      <c r="S413" s="139"/>
      <c r="T413" s="280"/>
      <c r="U413" s="41"/>
      <c r="V413" s="41"/>
      <c r="W413" s="138"/>
      <c r="X413" s="138"/>
      <c r="Y413" s="117">
        <f t="shared" si="32"/>
        <v>0</v>
      </c>
      <c r="Z413" s="118" t="str">
        <f t="shared" si="33"/>
        <v xml:space="preserve"> </v>
      </c>
      <c r="AA413" s="141"/>
      <c r="AB413" s="139"/>
      <c r="AC413" s="139"/>
      <c r="AD413" s="139"/>
      <c r="AE413" s="119">
        <f t="shared" si="34"/>
        <v>0</v>
      </c>
      <c r="AF413" s="139"/>
      <c r="AG413" s="139"/>
      <c r="AH413" s="143"/>
      <c r="AI413" s="143"/>
      <c r="AJ413" s="143"/>
      <c r="AK413" s="143"/>
      <c r="AL413" s="143"/>
    </row>
    <row r="414" spans="1:38" ht="12.75" x14ac:dyDescent="0.2">
      <c r="A414" s="116">
        <v>409</v>
      </c>
      <c r="B414" s="134"/>
      <c r="C414" s="135"/>
      <c r="D414" s="135"/>
      <c r="E414" s="135"/>
      <c r="F414" s="135"/>
      <c r="G414" s="134"/>
      <c r="H414" s="136"/>
      <c r="I414" s="136"/>
      <c r="J414" s="134"/>
      <c r="K414" s="137"/>
      <c r="L414" s="134"/>
      <c r="M414" s="138"/>
      <c r="N414" s="138"/>
      <c r="O414" s="117">
        <f t="shared" si="30"/>
        <v>0</v>
      </c>
      <c r="P414" s="41"/>
      <c r="Q414" s="41"/>
      <c r="R414" s="120">
        <f t="shared" si="31"/>
        <v>0</v>
      </c>
      <c r="S414" s="139"/>
      <c r="T414" s="280"/>
      <c r="U414" s="41"/>
      <c r="V414" s="41"/>
      <c r="W414" s="138"/>
      <c r="X414" s="138"/>
      <c r="Y414" s="117">
        <f t="shared" si="32"/>
        <v>0</v>
      </c>
      <c r="Z414" s="118" t="str">
        <f t="shared" si="33"/>
        <v xml:space="preserve"> </v>
      </c>
      <c r="AA414" s="141"/>
      <c r="AB414" s="139"/>
      <c r="AC414" s="139"/>
      <c r="AD414" s="139"/>
      <c r="AE414" s="119">
        <f t="shared" si="34"/>
        <v>0</v>
      </c>
      <c r="AF414" s="139"/>
      <c r="AG414" s="139"/>
      <c r="AH414" s="143"/>
      <c r="AI414" s="143"/>
      <c r="AJ414" s="143"/>
      <c r="AK414" s="143"/>
      <c r="AL414" s="143"/>
    </row>
    <row r="415" spans="1:38" ht="12.75" x14ac:dyDescent="0.2">
      <c r="A415" s="116">
        <v>410</v>
      </c>
      <c r="B415" s="134"/>
      <c r="C415" s="135"/>
      <c r="D415" s="135"/>
      <c r="E415" s="135"/>
      <c r="F415" s="135"/>
      <c r="G415" s="134"/>
      <c r="H415" s="136"/>
      <c r="I415" s="136"/>
      <c r="J415" s="134"/>
      <c r="K415" s="137"/>
      <c r="L415" s="134"/>
      <c r="M415" s="138"/>
      <c r="N415" s="138"/>
      <c r="O415" s="117">
        <f t="shared" si="30"/>
        <v>0</v>
      </c>
      <c r="P415" s="41"/>
      <c r="Q415" s="41"/>
      <c r="R415" s="120">
        <f t="shared" si="31"/>
        <v>0</v>
      </c>
      <c r="S415" s="139"/>
      <c r="T415" s="280"/>
      <c r="U415" s="41"/>
      <c r="V415" s="41"/>
      <c r="W415" s="138"/>
      <c r="X415" s="138"/>
      <c r="Y415" s="117">
        <f t="shared" si="32"/>
        <v>0</v>
      </c>
      <c r="Z415" s="118" t="str">
        <f t="shared" si="33"/>
        <v xml:space="preserve"> </v>
      </c>
      <c r="AA415" s="141"/>
      <c r="AB415" s="139"/>
      <c r="AC415" s="139"/>
      <c r="AD415" s="139"/>
      <c r="AE415" s="119">
        <f t="shared" si="34"/>
        <v>0</v>
      </c>
      <c r="AF415" s="139"/>
      <c r="AG415" s="139"/>
      <c r="AH415" s="143"/>
      <c r="AI415" s="143"/>
      <c r="AJ415" s="143"/>
      <c r="AK415" s="143"/>
      <c r="AL415" s="143"/>
    </row>
    <row r="416" spans="1:38" ht="12.75" x14ac:dyDescent="0.2">
      <c r="A416" s="116">
        <v>411</v>
      </c>
      <c r="B416" s="134"/>
      <c r="C416" s="135"/>
      <c r="D416" s="135"/>
      <c r="E416" s="135"/>
      <c r="F416" s="135"/>
      <c r="G416" s="134"/>
      <c r="H416" s="136"/>
      <c r="I416" s="136"/>
      <c r="J416" s="134"/>
      <c r="K416" s="137"/>
      <c r="L416" s="134"/>
      <c r="M416" s="138"/>
      <c r="N416" s="138"/>
      <c r="O416" s="117">
        <f t="shared" si="30"/>
        <v>0</v>
      </c>
      <c r="P416" s="41"/>
      <c r="Q416" s="41"/>
      <c r="R416" s="120">
        <f t="shared" si="31"/>
        <v>0</v>
      </c>
      <c r="S416" s="139"/>
      <c r="T416" s="280"/>
      <c r="U416" s="41"/>
      <c r="V416" s="41"/>
      <c r="W416" s="138"/>
      <c r="X416" s="138"/>
      <c r="Y416" s="117">
        <f t="shared" si="32"/>
        <v>0</v>
      </c>
      <c r="Z416" s="118" t="str">
        <f t="shared" si="33"/>
        <v xml:space="preserve"> </v>
      </c>
      <c r="AA416" s="141"/>
      <c r="AB416" s="139"/>
      <c r="AC416" s="139"/>
      <c r="AD416" s="139"/>
      <c r="AE416" s="119">
        <f t="shared" si="34"/>
        <v>0</v>
      </c>
      <c r="AF416" s="139"/>
      <c r="AG416" s="139"/>
      <c r="AH416" s="143"/>
      <c r="AI416" s="143"/>
      <c r="AJ416" s="143"/>
      <c r="AK416" s="143"/>
      <c r="AL416" s="143"/>
    </row>
    <row r="417" spans="1:38" ht="12.75" x14ac:dyDescent="0.2">
      <c r="A417" s="116">
        <v>412</v>
      </c>
      <c r="B417" s="134"/>
      <c r="C417" s="135"/>
      <c r="D417" s="135"/>
      <c r="E417" s="135"/>
      <c r="F417" s="135"/>
      <c r="G417" s="134"/>
      <c r="H417" s="136"/>
      <c r="I417" s="136"/>
      <c r="J417" s="134"/>
      <c r="K417" s="137"/>
      <c r="L417" s="134"/>
      <c r="M417" s="138"/>
      <c r="N417" s="138"/>
      <c r="O417" s="117">
        <f t="shared" si="30"/>
        <v>0</v>
      </c>
      <c r="P417" s="41"/>
      <c r="Q417" s="41"/>
      <c r="R417" s="120">
        <f t="shared" si="31"/>
        <v>0</v>
      </c>
      <c r="S417" s="139"/>
      <c r="T417" s="280"/>
      <c r="U417" s="41"/>
      <c r="V417" s="41"/>
      <c r="W417" s="138"/>
      <c r="X417" s="138"/>
      <c r="Y417" s="117">
        <f t="shared" si="32"/>
        <v>0</v>
      </c>
      <c r="Z417" s="118" t="str">
        <f t="shared" si="33"/>
        <v xml:space="preserve"> </v>
      </c>
      <c r="AA417" s="141"/>
      <c r="AB417" s="139"/>
      <c r="AC417" s="139"/>
      <c r="AD417" s="139"/>
      <c r="AE417" s="119">
        <f t="shared" si="34"/>
        <v>0</v>
      </c>
      <c r="AF417" s="139"/>
      <c r="AG417" s="139"/>
      <c r="AH417" s="143"/>
      <c r="AI417" s="143"/>
      <c r="AJ417" s="143"/>
      <c r="AK417" s="143"/>
      <c r="AL417" s="143"/>
    </row>
    <row r="418" spans="1:38" ht="12.75" x14ac:dyDescent="0.2">
      <c r="A418" s="116">
        <v>413</v>
      </c>
      <c r="B418" s="134"/>
      <c r="C418" s="135"/>
      <c r="D418" s="135"/>
      <c r="E418" s="135"/>
      <c r="F418" s="135"/>
      <c r="G418" s="134"/>
      <c r="H418" s="136"/>
      <c r="I418" s="136"/>
      <c r="J418" s="134"/>
      <c r="K418" s="137"/>
      <c r="L418" s="134"/>
      <c r="M418" s="138"/>
      <c r="N418" s="138"/>
      <c r="O418" s="117">
        <f t="shared" si="30"/>
        <v>0</v>
      </c>
      <c r="P418" s="41"/>
      <c r="Q418" s="41"/>
      <c r="R418" s="120">
        <f t="shared" si="31"/>
        <v>0</v>
      </c>
      <c r="S418" s="139"/>
      <c r="T418" s="280"/>
      <c r="U418" s="41"/>
      <c r="V418" s="41"/>
      <c r="W418" s="138"/>
      <c r="X418" s="138"/>
      <c r="Y418" s="117">
        <f t="shared" si="32"/>
        <v>0</v>
      </c>
      <c r="Z418" s="118" t="str">
        <f t="shared" si="33"/>
        <v xml:space="preserve"> </v>
      </c>
      <c r="AA418" s="141"/>
      <c r="AB418" s="139"/>
      <c r="AC418" s="139"/>
      <c r="AD418" s="139"/>
      <c r="AE418" s="119">
        <f t="shared" si="34"/>
        <v>0</v>
      </c>
      <c r="AF418" s="139"/>
      <c r="AG418" s="139"/>
      <c r="AH418" s="143"/>
      <c r="AI418" s="143"/>
      <c r="AJ418" s="143"/>
      <c r="AK418" s="143"/>
      <c r="AL418" s="143"/>
    </row>
    <row r="419" spans="1:38" ht="12.75" x14ac:dyDescent="0.2">
      <c r="A419" s="116">
        <v>414</v>
      </c>
      <c r="B419" s="134"/>
      <c r="C419" s="135"/>
      <c r="D419" s="135"/>
      <c r="E419" s="135"/>
      <c r="F419" s="135"/>
      <c r="G419" s="134"/>
      <c r="H419" s="136"/>
      <c r="I419" s="136"/>
      <c r="J419" s="134"/>
      <c r="K419" s="137"/>
      <c r="L419" s="134"/>
      <c r="M419" s="138"/>
      <c r="N419" s="138"/>
      <c r="O419" s="117">
        <f t="shared" si="30"/>
        <v>0</v>
      </c>
      <c r="P419" s="41"/>
      <c r="Q419" s="41"/>
      <c r="R419" s="120">
        <f t="shared" si="31"/>
        <v>0</v>
      </c>
      <c r="S419" s="139"/>
      <c r="T419" s="280"/>
      <c r="U419" s="41"/>
      <c r="V419" s="41"/>
      <c r="W419" s="138"/>
      <c r="X419" s="138"/>
      <c r="Y419" s="117">
        <f t="shared" si="32"/>
        <v>0</v>
      </c>
      <c r="Z419" s="118" t="str">
        <f t="shared" si="33"/>
        <v xml:space="preserve"> </v>
      </c>
      <c r="AA419" s="141"/>
      <c r="AB419" s="139"/>
      <c r="AC419" s="139"/>
      <c r="AD419" s="139"/>
      <c r="AE419" s="119">
        <f t="shared" si="34"/>
        <v>0</v>
      </c>
      <c r="AF419" s="139"/>
      <c r="AG419" s="139"/>
      <c r="AH419" s="143"/>
      <c r="AI419" s="143"/>
      <c r="AJ419" s="143"/>
      <c r="AK419" s="143"/>
      <c r="AL419" s="143"/>
    </row>
    <row r="420" spans="1:38" ht="12.75" x14ac:dyDescent="0.2">
      <c r="A420" s="116">
        <v>415</v>
      </c>
      <c r="B420" s="134"/>
      <c r="C420" s="135"/>
      <c r="D420" s="135"/>
      <c r="E420" s="135"/>
      <c r="F420" s="135"/>
      <c r="G420" s="134"/>
      <c r="H420" s="136"/>
      <c r="I420" s="136"/>
      <c r="J420" s="134"/>
      <c r="K420" s="137"/>
      <c r="L420" s="134"/>
      <c r="M420" s="138"/>
      <c r="N420" s="138"/>
      <c r="O420" s="117">
        <f t="shared" si="30"/>
        <v>0</v>
      </c>
      <c r="P420" s="41"/>
      <c r="Q420" s="41"/>
      <c r="R420" s="120">
        <f t="shared" si="31"/>
        <v>0</v>
      </c>
      <c r="S420" s="139"/>
      <c r="T420" s="280"/>
      <c r="U420" s="41"/>
      <c r="V420" s="41"/>
      <c r="W420" s="138"/>
      <c r="X420" s="138"/>
      <c r="Y420" s="117">
        <f t="shared" si="32"/>
        <v>0</v>
      </c>
      <c r="Z420" s="118" t="str">
        <f t="shared" si="33"/>
        <v xml:space="preserve"> </v>
      </c>
      <c r="AA420" s="141"/>
      <c r="AB420" s="139"/>
      <c r="AC420" s="139"/>
      <c r="AD420" s="139"/>
      <c r="AE420" s="119">
        <f t="shared" si="34"/>
        <v>0</v>
      </c>
      <c r="AF420" s="139"/>
      <c r="AG420" s="139"/>
      <c r="AH420" s="143"/>
      <c r="AI420" s="143"/>
      <c r="AJ420" s="143"/>
      <c r="AK420" s="143"/>
      <c r="AL420" s="143"/>
    </row>
    <row r="421" spans="1:38" ht="12.75" x14ac:dyDescent="0.2">
      <c r="A421" s="116">
        <v>416</v>
      </c>
      <c r="B421" s="134"/>
      <c r="C421" s="135"/>
      <c r="D421" s="135"/>
      <c r="E421" s="135"/>
      <c r="F421" s="135"/>
      <c r="G421" s="134"/>
      <c r="H421" s="136"/>
      <c r="I421" s="136"/>
      <c r="J421" s="134"/>
      <c r="K421" s="137"/>
      <c r="L421" s="134"/>
      <c r="M421" s="138"/>
      <c r="N421" s="138"/>
      <c r="O421" s="117">
        <f t="shared" si="30"/>
        <v>0</v>
      </c>
      <c r="P421" s="41"/>
      <c r="Q421" s="41"/>
      <c r="R421" s="120">
        <f t="shared" si="31"/>
        <v>0</v>
      </c>
      <c r="S421" s="139"/>
      <c r="T421" s="280"/>
      <c r="U421" s="41"/>
      <c r="V421" s="41"/>
      <c r="W421" s="138"/>
      <c r="X421" s="138"/>
      <c r="Y421" s="117">
        <f t="shared" si="32"/>
        <v>0</v>
      </c>
      <c r="Z421" s="118" t="str">
        <f t="shared" si="33"/>
        <v xml:space="preserve"> </v>
      </c>
      <c r="AA421" s="141"/>
      <c r="AB421" s="139"/>
      <c r="AC421" s="139"/>
      <c r="AD421" s="139"/>
      <c r="AE421" s="119">
        <f t="shared" si="34"/>
        <v>0</v>
      </c>
      <c r="AF421" s="139"/>
      <c r="AG421" s="139"/>
      <c r="AH421" s="143"/>
      <c r="AI421" s="143"/>
      <c r="AJ421" s="143"/>
      <c r="AK421" s="143"/>
      <c r="AL421" s="143"/>
    </row>
    <row r="422" spans="1:38" ht="12.75" x14ac:dyDescent="0.2">
      <c r="A422" s="116">
        <v>417</v>
      </c>
      <c r="B422" s="134"/>
      <c r="C422" s="135"/>
      <c r="D422" s="135"/>
      <c r="E422" s="135"/>
      <c r="F422" s="135"/>
      <c r="G422" s="134"/>
      <c r="H422" s="136"/>
      <c r="I422" s="136"/>
      <c r="J422" s="134"/>
      <c r="K422" s="137"/>
      <c r="L422" s="134"/>
      <c r="M422" s="138"/>
      <c r="N422" s="138"/>
      <c r="O422" s="117">
        <f t="shared" si="30"/>
        <v>0</v>
      </c>
      <c r="P422" s="41"/>
      <c r="Q422" s="41"/>
      <c r="R422" s="120">
        <f t="shared" si="31"/>
        <v>0</v>
      </c>
      <c r="S422" s="139"/>
      <c r="T422" s="280"/>
      <c r="U422" s="41"/>
      <c r="V422" s="41"/>
      <c r="W422" s="138"/>
      <c r="X422" s="138"/>
      <c r="Y422" s="117">
        <f t="shared" si="32"/>
        <v>0</v>
      </c>
      <c r="Z422" s="118" t="str">
        <f t="shared" si="33"/>
        <v xml:space="preserve"> </v>
      </c>
      <c r="AA422" s="141"/>
      <c r="AB422" s="139"/>
      <c r="AC422" s="139"/>
      <c r="AD422" s="139"/>
      <c r="AE422" s="119">
        <f t="shared" si="34"/>
        <v>0</v>
      </c>
      <c r="AF422" s="139"/>
      <c r="AG422" s="139"/>
      <c r="AH422" s="143"/>
      <c r="AI422" s="143"/>
      <c r="AJ422" s="143"/>
      <c r="AK422" s="143"/>
      <c r="AL422" s="143"/>
    </row>
    <row r="423" spans="1:38" ht="12.75" x14ac:dyDescent="0.2">
      <c r="A423" s="116">
        <v>418</v>
      </c>
      <c r="B423" s="134"/>
      <c r="C423" s="135"/>
      <c r="D423" s="135"/>
      <c r="E423" s="135"/>
      <c r="F423" s="135"/>
      <c r="G423" s="134"/>
      <c r="H423" s="136"/>
      <c r="I423" s="136"/>
      <c r="J423" s="134"/>
      <c r="K423" s="137"/>
      <c r="L423" s="134"/>
      <c r="M423" s="138"/>
      <c r="N423" s="138"/>
      <c r="O423" s="117">
        <f t="shared" si="30"/>
        <v>0</v>
      </c>
      <c r="P423" s="41"/>
      <c r="Q423" s="41"/>
      <c r="R423" s="120">
        <f t="shared" si="31"/>
        <v>0</v>
      </c>
      <c r="S423" s="139"/>
      <c r="T423" s="280"/>
      <c r="U423" s="41"/>
      <c r="V423" s="41"/>
      <c r="W423" s="138"/>
      <c r="X423" s="138"/>
      <c r="Y423" s="117">
        <f t="shared" si="32"/>
        <v>0</v>
      </c>
      <c r="Z423" s="118" t="str">
        <f t="shared" si="33"/>
        <v xml:space="preserve"> </v>
      </c>
      <c r="AA423" s="141"/>
      <c r="AB423" s="139"/>
      <c r="AC423" s="139"/>
      <c r="AD423" s="139"/>
      <c r="AE423" s="119">
        <f t="shared" si="34"/>
        <v>0</v>
      </c>
      <c r="AF423" s="139"/>
      <c r="AG423" s="139"/>
      <c r="AH423" s="143"/>
      <c r="AI423" s="143"/>
      <c r="AJ423" s="143"/>
      <c r="AK423" s="143"/>
      <c r="AL423" s="143"/>
    </row>
    <row r="424" spans="1:38" ht="12.75" x14ac:dyDescent="0.2">
      <c r="A424" s="116">
        <v>419</v>
      </c>
      <c r="B424" s="134"/>
      <c r="C424" s="135"/>
      <c r="D424" s="135"/>
      <c r="E424" s="135"/>
      <c r="F424" s="135"/>
      <c r="G424" s="134"/>
      <c r="H424" s="136"/>
      <c r="I424" s="136"/>
      <c r="J424" s="134"/>
      <c r="K424" s="137"/>
      <c r="L424" s="134"/>
      <c r="M424" s="138"/>
      <c r="N424" s="138"/>
      <c r="O424" s="117">
        <f t="shared" si="30"/>
        <v>0</v>
      </c>
      <c r="P424" s="41"/>
      <c r="Q424" s="41"/>
      <c r="R424" s="120">
        <f t="shared" si="31"/>
        <v>0</v>
      </c>
      <c r="S424" s="139"/>
      <c r="T424" s="280"/>
      <c r="U424" s="41"/>
      <c r="V424" s="41"/>
      <c r="W424" s="138"/>
      <c r="X424" s="138"/>
      <c r="Y424" s="117">
        <f t="shared" si="32"/>
        <v>0</v>
      </c>
      <c r="Z424" s="118" t="str">
        <f t="shared" si="33"/>
        <v xml:space="preserve"> </v>
      </c>
      <c r="AA424" s="141"/>
      <c r="AB424" s="139"/>
      <c r="AC424" s="139"/>
      <c r="AD424" s="139"/>
      <c r="AE424" s="119">
        <f t="shared" si="34"/>
        <v>0</v>
      </c>
      <c r="AF424" s="139"/>
      <c r="AG424" s="139"/>
      <c r="AH424" s="143"/>
      <c r="AI424" s="143"/>
      <c r="AJ424" s="143"/>
      <c r="AK424" s="143"/>
      <c r="AL424" s="143"/>
    </row>
    <row r="425" spans="1:38" ht="12.75" x14ac:dyDescent="0.2">
      <c r="A425" s="116">
        <v>420</v>
      </c>
      <c r="B425" s="134"/>
      <c r="C425" s="135"/>
      <c r="D425" s="135"/>
      <c r="E425" s="135"/>
      <c r="F425" s="135"/>
      <c r="G425" s="134"/>
      <c r="H425" s="136"/>
      <c r="I425" s="136"/>
      <c r="J425" s="134"/>
      <c r="K425" s="137"/>
      <c r="L425" s="134"/>
      <c r="M425" s="138"/>
      <c r="N425" s="138"/>
      <c r="O425" s="117">
        <f t="shared" si="30"/>
        <v>0</v>
      </c>
      <c r="P425" s="41"/>
      <c r="Q425" s="41"/>
      <c r="R425" s="120">
        <f t="shared" si="31"/>
        <v>0</v>
      </c>
      <c r="S425" s="139"/>
      <c r="T425" s="280"/>
      <c r="U425" s="41"/>
      <c r="V425" s="41"/>
      <c r="W425" s="138"/>
      <c r="X425" s="138"/>
      <c r="Y425" s="117">
        <f t="shared" si="32"/>
        <v>0</v>
      </c>
      <c r="Z425" s="118" t="str">
        <f t="shared" si="33"/>
        <v xml:space="preserve"> </v>
      </c>
      <c r="AA425" s="141"/>
      <c r="AB425" s="139"/>
      <c r="AC425" s="139"/>
      <c r="AD425" s="139"/>
      <c r="AE425" s="119">
        <f t="shared" si="34"/>
        <v>0</v>
      </c>
      <c r="AF425" s="139"/>
      <c r="AG425" s="139"/>
      <c r="AH425" s="143"/>
      <c r="AI425" s="143"/>
      <c r="AJ425" s="143"/>
      <c r="AK425" s="143"/>
      <c r="AL425" s="143"/>
    </row>
    <row r="426" spans="1:38" ht="12.75" x14ac:dyDescent="0.2">
      <c r="A426" s="116">
        <v>421</v>
      </c>
      <c r="B426" s="134"/>
      <c r="C426" s="135"/>
      <c r="D426" s="135"/>
      <c r="E426" s="135"/>
      <c r="F426" s="135"/>
      <c r="G426" s="134"/>
      <c r="H426" s="136"/>
      <c r="I426" s="136"/>
      <c r="J426" s="134"/>
      <c r="K426" s="137"/>
      <c r="L426" s="134"/>
      <c r="M426" s="138"/>
      <c r="N426" s="138"/>
      <c r="O426" s="117">
        <f t="shared" si="30"/>
        <v>0</v>
      </c>
      <c r="P426" s="41"/>
      <c r="Q426" s="41"/>
      <c r="R426" s="120">
        <f t="shared" si="31"/>
        <v>0</v>
      </c>
      <c r="S426" s="139"/>
      <c r="T426" s="280"/>
      <c r="U426" s="41"/>
      <c r="V426" s="41"/>
      <c r="W426" s="138"/>
      <c r="X426" s="138"/>
      <c r="Y426" s="117">
        <f t="shared" si="32"/>
        <v>0</v>
      </c>
      <c r="Z426" s="118" t="str">
        <f t="shared" si="33"/>
        <v xml:space="preserve"> </v>
      </c>
      <c r="AA426" s="141"/>
      <c r="AB426" s="139"/>
      <c r="AC426" s="139"/>
      <c r="AD426" s="139"/>
      <c r="AE426" s="119">
        <f t="shared" si="34"/>
        <v>0</v>
      </c>
      <c r="AF426" s="139"/>
      <c r="AG426" s="139"/>
      <c r="AH426" s="143"/>
      <c r="AI426" s="143"/>
      <c r="AJ426" s="143"/>
      <c r="AK426" s="143"/>
      <c r="AL426" s="143"/>
    </row>
    <row r="427" spans="1:38" ht="12.75" x14ac:dyDescent="0.2">
      <c r="A427" s="116">
        <v>422</v>
      </c>
      <c r="B427" s="134"/>
      <c r="C427" s="135"/>
      <c r="D427" s="135"/>
      <c r="E427" s="135"/>
      <c r="F427" s="135"/>
      <c r="G427" s="134"/>
      <c r="H427" s="136"/>
      <c r="I427" s="136"/>
      <c r="J427" s="134"/>
      <c r="K427" s="137"/>
      <c r="L427" s="134"/>
      <c r="M427" s="138"/>
      <c r="N427" s="138"/>
      <c r="O427" s="117">
        <f t="shared" si="30"/>
        <v>0</v>
      </c>
      <c r="P427" s="41"/>
      <c r="Q427" s="41"/>
      <c r="R427" s="120">
        <f t="shared" si="31"/>
        <v>0</v>
      </c>
      <c r="S427" s="139"/>
      <c r="T427" s="280"/>
      <c r="U427" s="41"/>
      <c r="V427" s="41"/>
      <c r="W427" s="138"/>
      <c r="X427" s="138"/>
      <c r="Y427" s="117">
        <f t="shared" si="32"/>
        <v>0</v>
      </c>
      <c r="Z427" s="118" t="str">
        <f t="shared" si="33"/>
        <v xml:space="preserve"> </v>
      </c>
      <c r="AA427" s="141"/>
      <c r="AB427" s="139"/>
      <c r="AC427" s="139"/>
      <c r="AD427" s="139"/>
      <c r="AE427" s="119">
        <f t="shared" si="34"/>
        <v>0</v>
      </c>
      <c r="AF427" s="139"/>
      <c r="AG427" s="139"/>
      <c r="AH427" s="143"/>
      <c r="AI427" s="143"/>
      <c r="AJ427" s="143"/>
      <c r="AK427" s="143"/>
      <c r="AL427" s="143"/>
    </row>
    <row r="428" spans="1:38" ht="12.75" x14ac:dyDescent="0.2">
      <c r="A428" s="116">
        <v>423</v>
      </c>
      <c r="B428" s="134"/>
      <c r="C428" s="135"/>
      <c r="D428" s="135"/>
      <c r="E428" s="135"/>
      <c r="F428" s="135"/>
      <c r="G428" s="134"/>
      <c r="H428" s="136"/>
      <c r="I428" s="136"/>
      <c r="J428" s="134"/>
      <c r="K428" s="137"/>
      <c r="L428" s="134"/>
      <c r="M428" s="138"/>
      <c r="N428" s="138"/>
      <c r="O428" s="117">
        <f t="shared" si="30"/>
        <v>0</v>
      </c>
      <c r="P428" s="41"/>
      <c r="Q428" s="41"/>
      <c r="R428" s="120">
        <f t="shared" si="31"/>
        <v>0</v>
      </c>
      <c r="S428" s="139"/>
      <c r="T428" s="280"/>
      <c r="U428" s="41"/>
      <c r="V428" s="41"/>
      <c r="W428" s="138"/>
      <c r="X428" s="138"/>
      <c r="Y428" s="117">
        <f t="shared" si="32"/>
        <v>0</v>
      </c>
      <c r="Z428" s="118" t="str">
        <f t="shared" si="33"/>
        <v xml:space="preserve"> </v>
      </c>
      <c r="AA428" s="141"/>
      <c r="AB428" s="139"/>
      <c r="AC428" s="139"/>
      <c r="AD428" s="139"/>
      <c r="AE428" s="119">
        <f t="shared" si="34"/>
        <v>0</v>
      </c>
      <c r="AF428" s="139"/>
      <c r="AG428" s="139"/>
      <c r="AH428" s="143"/>
      <c r="AI428" s="143"/>
      <c r="AJ428" s="143"/>
      <c r="AK428" s="143"/>
      <c r="AL428" s="143"/>
    </row>
    <row r="429" spans="1:38" ht="12.75" x14ac:dyDescent="0.2">
      <c r="A429" s="116">
        <v>424</v>
      </c>
      <c r="B429" s="134"/>
      <c r="C429" s="135"/>
      <c r="D429" s="135"/>
      <c r="E429" s="135"/>
      <c r="F429" s="135"/>
      <c r="G429" s="134"/>
      <c r="H429" s="136"/>
      <c r="I429" s="136"/>
      <c r="J429" s="134"/>
      <c r="K429" s="137"/>
      <c r="L429" s="134"/>
      <c r="M429" s="138"/>
      <c r="N429" s="138"/>
      <c r="O429" s="117">
        <f t="shared" si="30"/>
        <v>0</v>
      </c>
      <c r="P429" s="41"/>
      <c r="Q429" s="41"/>
      <c r="R429" s="120">
        <f t="shared" si="31"/>
        <v>0</v>
      </c>
      <c r="S429" s="139"/>
      <c r="T429" s="280"/>
      <c r="U429" s="41"/>
      <c r="V429" s="41"/>
      <c r="W429" s="138"/>
      <c r="X429" s="138"/>
      <c r="Y429" s="117">
        <f t="shared" si="32"/>
        <v>0</v>
      </c>
      <c r="Z429" s="118" t="str">
        <f t="shared" si="33"/>
        <v xml:space="preserve"> </v>
      </c>
      <c r="AA429" s="141"/>
      <c r="AB429" s="139"/>
      <c r="AC429" s="139"/>
      <c r="AD429" s="139"/>
      <c r="AE429" s="119">
        <f t="shared" si="34"/>
        <v>0</v>
      </c>
      <c r="AF429" s="139"/>
      <c r="AG429" s="139"/>
      <c r="AH429" s="143"/>
      <c r="AI429" s="143"/>
      <c r="AJ429" s="143"/>
      <c r="AK429" s="143"/>
      <c r="AL429" s="143"/>
    </row>
    <row r="430" spans="1:38" ht="12.75" x14ac:dyDescent="0.2">
      <c r="A430" s="116">
        <v>425</v>
      </c>
      <c r="B430" s="134"/>
      <c r="C430" s="135"/>
      <c r="D430" s="135"/>
      <c r="E430" s="135"/>
      <c r="F430" s="135"/>
      <c r="G430" s="134"/>
      <c r="H430" s="136"/>
      <c r="I430" s="136"/>
      <c r="J430" s="134"/>
      <c r="K430" s="137"/>
      <c r="L430" s="134"/>
      <c r="M430" s="138"/>
      <c r="N430" s="138"/>
      <c r="O430" s="117">
        <f t="shared" si="30"/>
        <v>0</v>
      </c>
      <c r="P430" s="41"/>
      <c r="Q430" s="41"/>
      <c r="R430" s="120">
        <f t="shared" si="31"/>
        <v>0</v>
      </c>
      <c r="S430" s="139"/>
      <c r="T430" s="280"/>
      <c r="U430" s="41"/>
      <c r="V430" s="41"/>
      <c r="W430" s="138"/>
      <c r="X430" s="138"/>
      <c r="Y430" s="117">
        <f t="shared" si="32"/>
        <v>0</v>
      </c>
      <c r="Z430" s="118" t="str">
        <f t="shared" si="33"/>
        <v xml:space="preserve"> </v>
      </c>
      <c r="AA430" s="141"/>
      <c r="AB430" s="139"/>
      <c r="AC430" s="139"/>
      <c r="AD430" s="139"/>
      <c r="AE430" s="119">
        <f t="shared" si="34"/>
        <v>0</v>
      </c>
      <c r="AF430" s="139"/>
      <c r="AG430" s="139"/>
      <c r="AH430" s="143"/>
      <c r="AI430" s="143"/>
      <c r="AJ430" s="143"/>
      <c r="AK430" s="143"/>
      <c r="AL430" s="143"/>
    </row>
    <row r="431" spans="1:38" ht="12.75" x14ac:dyDescent="0.2">
      <c r="A431" s="116">
        <v>426</v>
      </c>
      <c r="B431" s="134"/>
      <c r="C431" s="135"/>
      <c r="D431" s="135"/>
      <c r="E431" s="135"/>
      <c r="F431" s="135"/>
      <c r="G431" s="134"/>
      <c r="H431" s="136"/>
      <c r="I431" s="136"/>
      <c r="J431" s="134"/>
      <c r="K431" s="137"/>
      <c r="L431" s="134"/>
      <c r="M431" s="138"/>
      <c r="N431" s="138"/>
      <c r="O431" s="117">
        <f t="shared" si="30"/>
        <v>0</v>
      </c>
      <c r="P431" s="41"/>
      <c r="Q431" s="41"/>
      <c r="R431" s="120">
        <f t="shared" si="31"/>
        <v>0</v>
      </c>
      <c r="S431" s="139"/>
      <c r="T431" s="280"/>
      <c r="U431" s="41"/>
      <c r="V431" s="41"/>
      <c r="W431" s="138"/>
      <c r="X431" s="138"/>
      <c r="Y431" s="117">
        <f t="shared" si="32"/>
        <v>0</v>
      </c>
      <c r="Z431" s="118" t="str">
        <f t="shared" si="33"/>
        <v xml:space="preserve"> </v>
      </c>
      <c r="AA431" s="141"/>
      <c r="AB431" s="139"/>
      <c r="AC431" s="139"/>
      <c r="AD431" s="139"/>
      <c r="AE431" s="119">
        <f t="shared" si="34"/>
        <v>0</v>
      </c>
      <c r="AF431" s="139"/>
      <c r="AG431" s="139"/>
      <c r="AH431" s="143"/>
      <c r="AI431" s="143"/>
      <c r="AJ431" s="143"/>
      <c r="AK431" s="143"/>
      <c r="AL431" s="143"/>
    </row>
    <row r="432" spans="1:38" ht="12.75" x14ac:dyDescent="0.2">
      <c r="A432" s="116">
        <v>427</v>
      </c>
      <c r="B432" s="134"/>
      <c r="C432" s="135"/>
      <c r="D432" s="135"/>
      <c r="E432" s="135"/>
      <c r="F432" s="135"/>
      <c r="G432" s="134"/>
      <c r="H432" s="136"/>
      <c r="I432" s="136"/>
      <c r="J432" s="134"/>
      <c r="K432" s="137"/>
      <c r="L432" s="134"/>
      <c r="M432" s="138"/>
      <c r="N432" s="138"/>
      <c r="O432" s="117">
        <f t="shared" si="30"/>
        <v>0</v>
      </c>
      <c r="P432" s="41"/>
      <c r="Q432" s="41"/>
      <c r="R432" s="120">
        <f t="shared" si="31"/>
        <v>0</v>
      </c>
      <c r="S432" s="139"/>
      <c r="T432" s="280"/>
      <c r="U432" s="41"/>
      <c r="V432" s="41"/>
      <c r="W432" s="138"/>
      <c r="X432" s="138"/>
      <c r="Y432" s="117">
        <f t="shared" si="32"/>
        <v>0</v>
      </c>
      <c r="Z432" s="118" t="str">
        <f t="shared" si="33"/>
        <v xml:space="preserve"> </v>
      </c>
      <c r="AA432" s="141"/>
      <c r="AB432" s="139"/>
      <c r="AC432" s="139"/>
      <c r="AD432" s="139"/>
      <c r="AE432" s="119">
        <f t="shared" si="34"/>
        <v>0</v>
      </c>
      <c r="AF432" s="139"/>
      <c r="AG432" s="139"/>
      <c r="AH432" s="143"/>
      <c r="AI432" s="143"/>
      <c r="AJ432" s="143"/>
      <c r="AK432" s="143"/>
      <c r="AL432" s="143"/>
    </row>
    <row r="433" spans="1:38" ht="12.75" x14ac:dyDescent="0.2">
      <c r="A433" s="116">
        <v>428</v>
      </c>
      <c r="B433" s="134"/>
      <c r="C433" s="135"/>
      <c r="D433" s="135"/>
      <c r="E433" s="135"/>
      <c r="F433" s="135"/>
      <c r="G433" s="134"/>
      <c r="H433" s="136"/>
      <c r="I433" s="136"/>
      <c r="J433" s="134"/>
      <c r="K433" s="137"/>
      <c r="L433" s="134"/>
      <c r="M433" s="138"/>
      <c r="N433" s="138"/>
      <c r="O433" s="117">
        <f t="shared" si="30"/>
        <v>0</v>
      </c>
      <c r="P433" s="41"/>
      <c r="Q433" s="41"/>
      <c r="R433" s="120">
        <f t="shared" si="31"/>
        <v>0</v>
      </c>
      <c r="S433" s="139"/>
      <c r="T433" s="280"/>
      <c r="U433" s="41"/>
      <c r="V433" s="41"/>
      <c r="W433" s="138"/>
      <c r="X433" s="138"/>
      <c r="Y433" s="117">
        <f t="shared" si="32"/>
        <v>0</v>
      </c>
      <c r="Z433" s="118" t="str">
        <f t="shared" si="33"/>
        <v xml:space="preserve"> </v>
      </c>
      <c r="AA433" s="141"/>
      <c r="AB433" s="139"/>
      <c r="AC433" s="139"/>
      <c r="AD433" s="139"/>
      <c r="AE433" s="119">
        <f t="shared" si="34"/>
        <v>0</v>
      </c>
      <c r="AF433" s="139"/>
      <c r="AG433" s="139"/>
      <c r="AH433" s="143"/>
      <c r="AI433" s="143"/>
      <c r="AJ433" s="143"/>
      <c r="AK433" s="143"/>
      <c r="AL433" s="143"/>
    </row>
    <row r="434" spans="1:38" ht="12.75" x14ac:dyDescent="0.2">
      <c r="A434" s="116">
        <v>429</v>
      </c>
      <c r="B434" s="134"/>
      <c r="C434" s="135"/>
      <c r="D434" s="135"/>
      <c r="E434" s="135"/>
      <c r="F434" s="135"/>
      <c r="G434" s="134"/>
      <c r="H434" s="136"/>
      <c r="I434" s="136"/>
      <c r="J434" s="134"/>
      <c r="K434" s="137"/>
      <c r="L434" s="134"/>
      <c r="M434" s="138"/>
      <c r="N434" s="138"/>
      <c r="O434" s="117">
        <f t="shared" si="30"/>
        <v>0</v>
      </c>
      <c r="P434" s="41"/>
      <c r="Q434" s="41"/>
      <c r="R434" s="120">
        <f t="shared" si="31"/>
        <v>0</v>
      </c>
      <c r="S434" s="139"/>
      <c r="T434" s="280"/>
      <c r="U434" s="41"/>
      <c r="V434" s="41"/>
      <c r="W434" s="138"/>
      <c r="X434" s="138"/>
      <c r="Y434" s="117">
        <f t="shared" si="32"/>
        <v>0</v>
      </c>
      <c r="Z434" s="118" t="str">
        <f t="shared" si="33"/>
        <v xml:space="preserve"> </v>
      </c>
      <c r="AA434" s="141"/>
      <c r="AB434" s="139"/>
      <c r="AC434" s="139"/>
      <c r="AD434" s="139"/>
      <c r="AE434" s="119">
        <f t="shared" si="34"/>
        <v>0</v>
      </c>
      <c r="AF434" s="139"/>
      <c r="AG434" s="139"/>
      <c r="AH434" s="143"/>
      <c r="AI434" s="143"/>
      <c r="AJ434" s="143"/>
      <c r="AK434" s="143"/>
      <c r="AL434" s="143"/>
    </row>
    <row r="435" spans="1:38" ht="12.75" x14ac:dyDescent="0.2">
      <c r="A435" s="116">
        <v>430</v>
      </c>
      <c r="B435" s="134"/>
      <c r="C435" s="135"/>
      <c r="D435" s="135"/>
      <c r="E435" s="135"/>
      <c r="F435" s="135"/>
      <c r="G435" s="134"/>
      <c r="H435" s="136"/>
      <c r="I435" s="136"/>
      <c r="J435" s="134"/>
      <c r="K435" s="137"/>
      <c r="L435" s="134"/>
      <c r="M435" s="138"/>
      <c r="N435" s="138"/>
      <c r="O435" s="117">
        <f t="shared" si="30"/>
        <v>0</v>
      </c>
      <c r="P435" s="41"/>
      <c r="Q435" s="41"/>
      <c r="R435" s="120">
        <f t="shared" si="31"/>
        <v>0</v>
      </c>
      <c r="S435" s="139"/>
      <c r="T435" s="280"/>
      <c r="U435" s="41"/>
      <c r="V435" s="41"/>
      <c r="W435" s="138"/>
      <c r="X435" s="138"/>
      <c r="Y435" s="117">
        <f t="shared" si="32"/>
        <v>0</v>
      </c>
      <c r="Z435" s="118" t="str">
        <f t="shared" si="33"/>
        <v xml:space="preserve"> </v>
      </c>
      <c r="AA435" s="141"/>
      <c r="AB435" s="139"/>
      <c r="AC435" s="139"/>
      <c r="AD435" s="139"/>
      <c r="AE435" s="119">
        <f t="shared" si="34"/>
        <v>0</v>
      </c>
      <c r="AF435" s="139"/>
      <c r="AG435" s="139"/>
      <c r="AH435" s="143"/>
      <c r="AI435" s="143"/>
      <c r="AJ435" s="143"/>
      <c r="AK435" s="143"/>
      <c r="AL435" s="143"/>
    </row>
    <row r="436" spans="1:38" ht="12.75" x14ac:dyDescent="0.2">
      <c r="A436" s="116">
        <v>431</v>
      </c>
      <c r="B436" s="134"/>
      <c r="C436" s="135"/>
      <c r="D436" s="135"/>
      <c r="E436" s="135"/>
      <c r="F436" s="135"/>
      <c r="G436" s="134"/>
      <c r="H436" s="136"/>
      <c r="I436" s="136"/>
      <c r="J436" s="134"/>
      <c r="K436" s="137"/>
      <c r="L436" s="134"/>
      <c r="M436" s="138"/>
      <c r="N436" s="138"/>
      <c r="O436" s="117">
        <f t="shared" si="30"/>
        <v>0</v>
      </c>
      <c r="P436" s="41"/>
      <c r="Q436" s="41"/>
      <c r="R436" s="120">
        <f t="shared" si="31"/>
        <v>0</v>
      </c>
      <c r="S436" s="139"/>
      <c r="T436" s="280"/>
      <c r="U436" s="41"/>
      <c r="V436" s="41"/>
      <c r="W436" s="138"/>
      <c r="X436" s="138"/>
      <c r="Y436" s="117">
        <f t="shared" si="32"/>
        <v>0</v>
      </c>
      <c r="Z436" s="118" t="str">
        <f t="shared" si="33"/>
        <v xml:space="preserve"> </v>
      </c>
      <c r="AA436" s="141"/>
      <c r="AB436" s="139"/>
      <c r="AC436" s="139"/>
      <c r="AD436" s="139"/>
      <c r="AE436" s="119">
        <f t="shared" si="34"/>
        <v>0</v>
      </c>
      <c r="AF436" s="139"/>
      <c r="AG436" s="139"/>
      <c r="AH436" s="143"/>
      <c r="AI436" s="143"/>
      <c r="AJ436" s="143"/>
      <c r="AK436" s="143"/>
      <c r="AL436" s="143"/>
    </row>
    <row r="437" spans="1:38" ht="12.75" x14ac:dyDescent="0.2">
      <c r="A437" s="116">
        <v>432</v>
      </c>
      <c r="B437" s="134"/>
      <c r="C437" s="135"/>
      <c r="D437" s="135"/>
      <c r="E437" s="135"/>
      <c r="F437" s="135"/>
      <c r="G437" s="134"/>
      <c r="H437" s="136"/>
      <c r="I437" s="136"/>
      <c r="J437" s="134"/>
      <c r="K437" s="137"/>
      <c r="L437" s="134"/>
      <c r="M437" s="138"/>
      <c r="N437" s="138"/>
      <c r="O437" s="117">
        <f t="shared" si="30"/>
        <v>0</v>
      </c>
      <c r="P437" s="41"/>
      <c r="Q437" s="41"/>
      <c r="R437" s="120">
        <f t="shared" si="31"/>
        <v>0</v>
      </c>
      <c r="S437" s="139"/>
      <c r="T437" s="280"/>
      <c r="U437" s="41"/>
      <c r="V437" s="41"/>
      <c r="W437" s="138"/>
      <c r="X437" s="138"/>
      <c r="Y437" s="117">
        <f t="shared" si="32"/>
        <v>0</v>
      </c>
      <c r="Z437" s="118" t="str">
        <f t="shared" si="33"/>
        <v xml:space="preserve"> </v>
      </c>
      <c r="AA437" s="141"/>
      <c r="AB437" s="139"/>
      <c r="AC437" s="139"/>
      <c r="AD437" s="139"/>
      <c r="AE437" s="119">
        <f t="shared" si="34"/>
        <v>0</v>
      </c>
      <c r="AF437" s="139"/>
      <c r="AG437" s="139"/>
      <c r="AH437" s="143"/>
      <c r="AI437" s="143"/>
      <c r="AJ437" s="143"/>
      <c r="AK437" s="143"/>
      <c r="AL437" s="143"/>
    </row>
    <row r="438" spans="1:38" ht="12.75" x14ac:dyDescent="0.2">
      <c r="A438" s="116">
        <v>433</v>
      </c>
      <c r="B438" s="134"/>
      <c r="C438" s="135"/>
      <c r="D438" s="135"/>
      <c r="E438" s="135"/>
      <c r="F438" s="135"/>
      <c r="G438" s="134"/>
      <c r="H438" s="136"/>
      <c r="I438" s="136"/>
      <c r="J438" s="134"/>
      <c r="K438" s="137"/>
      <c r="L438" s="134"/>
      <c r="M438" s="138"/>
      <c r="N438" s="138"/>
      <c r="O438" s="117">
        <f t="shared" si="30"/>
        <v>0</v>
      </c>
      <c r="P438" s="41"/>
      <c r="Q438" s="41"/>
      <c r="R438" s="120">
        <f t="shared" si="31"/>
        <v>0</v>
      </c>
      <c r="S438" s="139"/>
      <c r="T438" s="280"/>
      <c r="U438" s="41"/>
      <c r="V438" s="41"/>
      <c r="W438" s="138"/>
      <c r="X438" s="138"/>
      <c r="Y438" s="117">
        <f t="shared" si="32"/>
        <v>0</v>
      </c>
      <c r="Z438" s="118" t="str">
        <f t="shared" si="33"/>
        <v xml:space="preserve"> </v>
      </c>
      <c r="AA438" s="141"/>
      <c r="AB438" s="139"/>
      <c r="AC438" s="139"/>
      <c r="AD438" s="139"/>
      <c r="AE438" s="119">
        <f t="shared" si="34"/>
        <v>0</v>
      </c>
      <c r="AF438" s="139"/>
      <c r="AG438" s="139"/>
      <c r="AH438" s="143"/>
      <c r="AI438" s="143"/>
      <c r="AJ438" s="143"/>
      <c r="AK438" s="143"/>
      <c r="AL438" s="143"/>
    </row>
    <row r="439" spans="1:38" ht="12.75" x14ac:dyDescent="0.2">
      <c r="A439" s="116">
        <v>434</v>
      </c>
      <c r="B439" s="134"/>
      <c r="C439" s="135"/>
      <c r="D439" s="135"/>
      <c r="E439" s="135"/>
      <c r="F439" s="135"/>
      <c r="G439" s="134"/>
      <c r="H439" s="136"/>
      <c r="I439" s="136"/>
      <c r="J439" s="134"/>
      <c r="K439" s="137"/>
      <c r="L439" s="134"/>
      <c r="M439" s="138"/>
      <c r="N439" s="138"/>
      <c r="O439" s="117">
        <f t="shared" si="30"/>
        <v>0</v>
      </c>
      <c r="P439" s="41"/>
      <c r="Q439" s="41"/>
      <c r="R439" s="120">
        <f t="shared" si="31"/>
        <v>0</v>
      </c>
      <c r="S439" s="139"/>
      <c r="T439" s="280"/>
      <c r="U439" s="41"/>
      <c r="V439" s="41"/>
      <c r="W439" s="138"/>
      <c r="X439" s="138"/>
      <c r="Y439" s="117">
        <f t="shared" si="32"/>
        <v>0</v>
      </c>
      <c r="Z439" s="118" t="str">
        <f t="shared" si="33"/>
        <v xml:space="preserve"> </v>
      </c>
      <c r="AA439" s="141"/>
      <c r="AB439" s="139"/>
      <c r="AC439" s="139"/>
      <c r="AD439" s="139"/>
      <c r="AE439" s="119">
        <f t="shared" si="34"/>
        <v>0</v>
      </c>
      <c r="AF439" s="139"/>
      <c r="AG439" s="139"/>
      <c r="AH439" s="143"/>
      <c r="AI439" s="143"/>
      <c r="AJ439" s="143"/>
      <c r="AK439" s="143"/>
      <c r="AL439" s="143"/>
    </row>
    <row r="440" spans="1:38" ht="12.75" x14ac:dyDescent="0.2">
      <c r="A440" s="116">
        <v>435</v>
      </c>
      <c r="B440" s="134"/>
      <c r="C440" s="135"/>
      <c r="D440" s="135"/>
      <c r="E440" s="135"/>
      <c r="F440" s="135"/>
      <c r="G440" s="134"/>
      <c r="H440" s="136"/>
      <c r="I440" s="136"/>
      <c r="J440" s="134"/>
      <c r="K440" s="137"/>
      <c r="L440" s="134"/>
      <c r="M440" s="138"/>
      <c r="N440" s="138"/>
      <c r="O440" s="117">
        <f t="shared" si="30"/>
        <v>0</v>
      </c>
      <c r="P440" s="41"/>
      <c r="Q440" s="41"/>
      <c r="R440" s="120">
        <f t="shared" si="31"/>
        <v>0</v>
      </c>
      <c r="S440" s="139"/>
      <c r="T440" s="280"/>
      <c r="U440" s="41"/>
      <c r="V440" s="41"/>
      <c r="W440" s="138"/>
      <c r="X440" s="138"/>
      <c r="Y440" s="117">
        <f t="shared" si="32"/>
        <v>0</v>
      </c>
      <c r="Z440" s="118" t="str">
        <f t="shared" si="33"/>
        <v xml:space="preserve"> </v>
      </c>
      <c r="AA440" s="141"/>
      <c r="AB440" s="139"/>
      <c r="AC440" s="139"/>
      <c r="AD440" s="139"/>
      <c r="AE440" s="119">
        <f t="shared" si="34"/>
        <v>0</v>
      </c>
      <c r="AF440" s="139"/>
      <c r="AG440" s="139"/>
      <c r="AH440" s="143"/>
      <c r="AI440" s="143"/>
      <c r="AJ440" s="143"/>
      <c r="AK440" s="143"/>
      <c r="AL440" s="143"/>
    </row>
    <row r="441" spans="1:38" ht="12.75" x14ac:dyDescent="0.2">
      <c r="A441" s="116">
        <v>436</v>
      </c>
      <c r="B441" s="134"/>
      <c r="C441" s="135"/>
      <c r="D441" s="135"/>
      <c r="E441" s="135"/>
      <c r="F441" s="135"/>
      <c r="G441" s="134"/>
      <c r="H441" s="136"/>
      <c r="I441" s="136"/>
      <c r="J441" s="134"/>
      <c r="K441" s="137"/>
      <c r="L441" s="134"/>
      <c r="M441" s="138"/>
      <c r="N441" s="138"/>
      <c r="O441" s="117">
        <f t="shared" si="30"/>
        <v>0</v>
      </c>
      <c r="P441" s="41"/>
      <c r="Q441" s="41"/>
      <c r="R441" s="120">
        <f t="shared" si="31"/>
        <v>0</v>
      </c>
      <c r="S441" s="139"/>
      <c r="T441" s="280"/>
      <c r="U441" s="41"/>
      <c r="V441" s="41"/>
      <c r="W441" s="138"/>
      <c r="X441" s="138"/>
      <c r="Y441" s="117">
        <f t="shared" si="32"/>
        <v>0</v>
      </c>
      <c r="Z441" s="118" t="str">
        <f t="shared" si="33"/>
        <v xml:space="preserve"> </v>
      </c>
      <c r="AA441" s="141"/>
      <c r="AB441" s="139"/>
      <c r="AC441" s="139"/>
      <c r="AD441" s="139"/>
      <c r="AE441" s="119">
        <f t="shared" si="34"/>
        <v>0</v>
      </c>
      <c r="AF441" s="139"/>
      <c r="AG441" s="139"/>
      <c r="AH441" s="143"/>
      <c r="AI441" s="143"/>
      <c r="AJ441" s="143"/>
      <c r="AK441" s="143"/>
      <c r="AL441" s="143"/>
    </row>
    <row r="442" spans="1:38" ht="12.75" x14ac:dyDescent="0.2">
      <c r="A442" s="116">
        <v>437</v>
      </c>
      <c r="B442" s="134"/>
      <c r="C442" s="135"/>
      <c r="D442" s="135"/>
      <c r="E442" s="135"/>
      <c r="F442" s="135"/>
      <c r="G442" s="134"/>
      <c r="H442" s="136"/>
      <c r="I442" s="136"/>
      <c r="J442" s="134"/>
      <c r="K442" s="137"/>
      <c r="L442" s="134"/>
      <c r="M442" s="138"/>
      <c r="N442" s="138"/>
      <c r="O442" s="117">
        <f t="shared" si="30"/>
        <v>0</v>
      </c>
      <c r="P442" s="41"/>
      <c r="Q442" s="41"/>
      <c r="R442" s="120">
        <f t="shared" si="31"/>
        <v>0</v>
      </c>
      <c r="S442" s="139"/>
      <c r="T442" s="280"/>
      <c r="U442" s="41"/>
      <c r="V442" s="41"/>
      <c r="W442" s="138"/>
      <c r="X442" s="138"/>
      <c r="Y442" s="117">
        <f t="shared" si="32"/>
        <v>0</v>
      </c>
      <c r="Z442" s="118" t="str">
        <f t="shared" si="33"/>
        <v xml:space="preserve"> </v>
      </c>
      <c r="AA442" s="141"/>
      <c r="AB442" s="139"/>
      <c r="AC442" s="139"/>
      <c r="AD442" s="139"/>
      <c r="AE442" s="119">
        <f t="shared" si="34"/>
        <v>0</v>
      </c>
      <c r="AF442" s="139"/>
      <c r="AG442" s="139"/>
      <c r="AH442" s="143"/>
      <c r="AI442" s="143"/>
      <c r="AJ442" s="143"/>
      <c r="AK442" s="143"/>
      <c r="AL442" s="143"/>
    </row>
    <row r="443" spans="1:38" ht="12.75" x14ac:dyDescent="0.2">
      <c r="A443" s="116">
        <v>438</v>
      </c>
      <c r="B443" s="134"/>
      <c r="C443" s="135"/>
      <c r="D443" s="135"/>
      <c r="E443" s="135"/>
      <c r="F443" s="135"/>
      <c r="G443" s="134"/>
      <c r="H443" s="136"/>
      <c r="I443" s="136"/>
      <c r="J443" s="134"/>
      <c r="K443" s="137"/>
      <c r="L443" s="134"/>
      <c r="M443" s="138"/>
      <c r="N443" s="138"/>
      <c r="O443" s="117">
        <f t="shared" si="30"/>
        <v>0</v>
      </c>
      <c r="P443" s="41"/>
      <c r="Q443" s="41"/>
      <c r="R443" s="120">
        <f t="shared" si="31"/>
        <v>0</v>
      </c>
      <c r="S443" s="139"/>
      <c r="T443" s="280"/>
      <c r="U443" s="41"/>
      <c r="V443" s="41"/>
      <c r="W443" s="138"/>
      <c r="X443" s="138"/>
      <c r="Y443" s="117">
        <f t="shared" si="32"/>
        <v>0</v>
      </c>
      <c r="Z443" s="118" t="str">
        <f t="shared" si="33"/>
        <v xml:space="preserve"> </v>
      </c>
      <c r="AA443" s="141"/>
      <c r="AB443" s="139"/>
      <c r="AC443" s="139"/>
      <c r="AD443" s="139"/>
      <c r="AE443" s="119">
        <f t="shared" si="34"/>
        <v>0</v>
      </c>
      <c r="AF443" s="139"/>
      <c r="AG443" s="139"/>
      <c r="AH443" s="143"/>
      <c r="AI443" s="143"/>
      <c r="AJ443" s="143"/>
      <c r="AK443" s="143"/>
      <c r="AL443" s="143"/>
    </row>
    <row r="444" spans="1:38" ht="12.75" x14ac:dyDescent="0.2">
      <c r="A444" s="116">
        <v>439</v>
      </c>
      <c r="B444" s="134"/>
      <c r="C444" s="135"/>
      <c r="D444" s="135"/>
      <c r="E444" s="135"/>
      <c r="F444" s="135"/>
      <c r="G444" s="134"/>
      <c r="H444" s="136"/>
      <c r="I444" s="136"/>
      <c r="J444" s="134"/>
      <c r="K444" s="137"/>
      <c r="L444" s="134"/>
      <c r="M444" s="138"/>
      <c r="N444" s="138"/>
      <c r="O444" s="117">
        <f t="shared" si="30"/>
        <v>0</v>
      </c>
      <c r="P444" s="41"/>
      <c r="Q444" s="41"/>
      <c r="R444" s="120">
        <f t="shared" si="31"/>
        <v>0</v>
      </c>
      <c r="S444" s="139"/>
      <c r="T444" s="280"/>
      <c r="U444" s="41"/>
      <c r="V444" s="41"/>
      <c r="W444" s="138"/>
      <c r="X444" s="138"/>
      <c r="Y444" s="117">
        <f t="shared" si="32"/>
        <v>0</v>
      </c>
      <c r="Z444" s="118" t="str">
        <f t="shared" si="33"/>
        <v xml:space="preserve"> </v>
      </c>
      <c r="AA444" s="141"/>
      <c r="AB444" s="139"/>
      <c r="AC444" s="139"/>
      <c r="AD444" s="139"/>
      <c r="AE444" s="119">
        <f t="shared" si="34"/>
        <v>0</v>
      </c>
      <c r="AF444" s="139"/>
      <c r="AG444" s="139"/>
      <c r="AH444" s="143"/>
      <c r="AI444" s="143"/>
      <c r="AJ444" s="143"/>
      <c r="AK444" s="143"/>
      <c r="AL444" s="143"/>
    </row>
    <row r="445" spans="1:38" ht="12.75" x14ac:dyDescent="0.2">
      <c r="A445" s="116">
        <v>440</v>
      </c>
      <c r="B445" s="134"/>
      <c r="C445" s="135"/>
      <c r="D445" s="135"/>
      <c r="E445" s="135"/>
      <c r="F445" s="135"/>
      <c r="G445" s="134"/>
      <c r="H445" s="136"/>
      <c r="I445" s="136"/>
      <c r="J445" s="134"/>
      <c r="K445" s="137"/>
      <c r="L445" s="134"/>
      <c r="M445" s="138"/>
      <c r="N445" s="138"/>
      <c r="O445" s="117">
        <f t="shared" si="30"/>
        <v>0</v>
      </c>
      <c r="P445" s="41"/>
      <c r="Q445" s="41"/>
      <c r="R445" s="120">
        <f t="shared" si="31"/>
        <v>0</v>
      </c>
      <c r="S445" s="139"/>
      <c r="T445" s="280"/>
      <c r="U445" s="41"/>
      <c r="V445" s="41"/>
      <c r="W445" s="138"/>
      <c r="X445" s="138"/>
      <c r="Y445" s="117">
        <f t="shared" si="32"/>
        <v>0</v>
      </c>
      <c r="Z445" s="118" t="str">
        <f t="shared" si="33"/>
        <v xml:space="preserve"> </v>
      </c>
      <c r="AA445" s="141"/>
      <c r="AB445" s="139"/>
      <c r="AC445" s="139"/>
      <c r="AD445" s="139"/>
      <c r="AE445" s="119">
        <f t="shared" si="34"/>
        <v>0</v>
      </c>
      <c r="AF445" s="139"/>
      <c r="AG445" s="139"/>
      <c r="AH445" s="143"/>
      <c r="AI445" s="143"/>
      <c r="AJ445" s="143"/>
      <c r="AK445" s="143"/>
      <c r="AL445" s="143"/>
    </row>
    <row r="446" spans="1:38" ht="12.75" x14ac:dyDescent="0.2">
      <c r="A446" s="116">
        <v>441</v>
      </c>
      <c r="B446" s="134"/>
      <c r="C446" s="135"/>
      <c r="D446" s="135"/>
      <c r="E446" s="135"/>
      <c r="F446" s="135"/>
      <c r="G446" s="134"/>
      <c r="H446" s="136"/>
      <c r="I446" s="136"/>
      <c r="J446" s="134"/>
      <c r="K446" s="137"/>
      <c r="L446" s="134"/>
      <c r="M446" s="138"/>
      <c r="N446" s="138"/>
      <c r="O446" s="117">
        <f t="shared" si="30"/>
        <v>0</v>
      </c>
      <c r="P446" s="41"/>
      <c r="Q446" s="41"/>
      <c r="R446" s="120">
        <f t="shared" si="31"/>
        <v>0</v>
      </c>
      <c r="S446" s="139"/>
      <c r="T446" s="280"/>
      <c r="U446" s="41"/>
      <c r="V446" s="41"/>
      <c r="W446" s="138"/>
      <c r="X446" s="138"/>
      <c r="Y446" s="117">
        <f t="shared" si="32"/>
        <v>0</v>
      </c>
      <c r="Z446" s="118" t="str">
        <f t="shared" si="33"/>
        <v xml:space="preserve"> </v>
      </c>
      <c r="AA446" s="141"/>
      <c r="AB446" s="139"/>
      <c r="AC446" s="139"/>
      <c r="AD446" s="139"/>
      <c r="AE446" s="119">
        <f t="shared" si="34"/>
        <v>0</v>
      </c>
      <c r="AF446" s="139"/>
      <c r="AG446" s="139"/>
      <c r="AH446" s="143"/>
      <c r="AI446" s="143"/>
      <c r="AJ446" s="143"/>
      <c r="AK446" s="143"/>
      <c r="AL446" s="143"/>
    </row>
    <row r="447" spans="1:38" ht="12.75" x14ac:dyDescent="0.2">
      <c r="A447" s="116">
        <v>442</v>
      </c>
      <c r="B447" s="134"/>
      <c r="C447" s="135"/>
      <c r="D447" s="135"/>
      <c r="E447" s="135"/>
      <c r="F447" s="135"/>
      <c r="G447" s="134"/>
      <c r="H447" s="136"/>
      <c r="I447" s="136"/>
      <c r="J447" s="134"/>
      <c r="K447" s="137"/>
      <c r="L447" s="134"/>
      <c r="M447" s="138"/>
      <c r="N447" s="138"/>
      <c r="O447" s="117">
        <f t="shared" si="30"/>
        <v>0</v>
      </c>
      <c r="P447" s="41"/>
      <c r="Q447" s="41"/>
      <c r="R447" s="120">
        <f t="shared" si="31"/>
        <v>0</v>
      </c>
      <c r="S447" s="139"/>
      <c r="T447" s="280"/>
      <c r="U447" s="41"/>
      <c r="V447" s="41"/>
      <c r="W447" s="138"/>
      <c r="X447" s="138"/>
      <c r="Y447" s="117">
        <f t="shared" si="32"/>
        <v>0</v>
      </c>
      <c r="Z447" s="118" t="str">
        <f t="shared" si="33"/>
        <v xml:space="preserve"> </v>
      </c>
      <c r="AA447" s="141"/>
      <c r="AB447" s="139"/>
      <c r="AC447" s="139"/>
      <c r="AD447" s="139"/>
      <c r="AE447" s="119">
        <f t="shared" si="34"/>
        <v>0</v>
      </c>
      <c r="AF447" s="139"/>
      <c r="AG447" s="139"/>
      <c r="AH447" s="143"/>
      <c r="AI447" s="143"/>
      <c r="AJ447" s="143"/>
      <c r="AK447" s="143"/>
      <c r="AL447" s="143"/>
    </row>
    <row r="448" spans="1:38" ht="12.75" x14ac:dyDescent="0.2">
      <c r="A448" s="116">
        <v>443</v>
      </c>
      <c r="B448" s="134"/>
      <c r="C448" s="135"/>
      <c r="D448" s="135"/>
      <c r="E448" s="135"/>
      <c r="F448" s="135"/>
      <c r="G448" s="134"/>
      <c r="H448" s="136"/>
      <c r="I448" s="136"/>
      <c r="J448" s="134"/>
      <c r="K448" s="137"/>
      <c r="L448" s="134"/>
      <c r="M448" s="138"/>
      <c r="N448" s="138"/>
      <c r="O448" s="117">
        <f t="shared" si="30"/>
        <v>0</v>
      </c>
      <c r="P448" s="41"/>
      <c r="Q448" s="41"/>
      <c r="R448" s="120">
        <f t="shared" si="31"/>
        <v>0</v>
      </c>
      <c r="S448" s="139"/>
      <c r="T448" s="280"/>
      <c r="U448" s="41"/>
      <c r="V448" s="41"/>
      <c r="W448" s="138"/>
      <c r="X448" s="138"/>
      <c r="Y448" s="117">
        <f t="shared" si="32"/>
        <v>0</v>
      </c>
      <c r="Z448" s="118" t="str">
        <f t="shared" si="33"/>
        <v xml:space="preserve"> </v>
      </c>
      <c r="AA448" s="141"/>
      <c r="AB448" s="139"/>
      <c r="AC448" s="139"/>
      <c r="AD448" s="139"/>
      <c r="AE448" s="119">
        <f t="shared" si="34"/>
        <v>0</v>
      </c>
      <c r="AF448" s="139"/>
      <c r="AG448" s="139"/>
      <c r="AH448" s="143"/>
      <c r="AI448" s="143"/>
      <c r="AJ448" s="143"/>
      <c r="AK448" s="143"/>
      <c r="AL448" s="143"/>
    </row>
    <row r="449" spans="1:38" ht="12.75" x14ac:dyDescent="0.2">
      <c r="A449" s="116">
        <v>444</v>
      </c>
      <c r="B449" s="134"/>
      <c r="C449" s="135"/>
      <c r="D449" s="135"/>
      <c r="E449" s="135"/>
      <c r="F449" s="135"/>
      <c r="G449" s="134"/>
      <c r="H449" s="136"/>
      <c r="I449" s="136"/>
      <c r="J449" s="134"/>
      <c r="K449" s="137"/>
      <c r="L449" s="134"/>
      <c r="M449" s="138"/>
      <c r="N449" s="138"/>
      <c r="O449" s="117">
        <f t="shared" si="30"/>
        <v>0</v>
      </c>
      <c r="P449" s="41"/>
      <c r="Q449" s="41"/>
      <c r="R449" s="120">
        <f t="shared" si="31"/>
        <v>0</v>
      </c>
      <c r="S449" s="139"/>
      <c r="T449" s="280"/>
      <c r="U449" s="41"/>
      <c r="V449" s="41"/>
      <c r="W449" s="138"/>
      <c r="X449" s="138"/>
      <c r="Y449" s="117">
        <f t="shared" si="32"/>
        <v>0</v>
      </c>
      <c r="Z449" s="118" t="str">
        <f t="shared" si="33"/>
        <v xml:space="preserve"> </v>
      </c>
      <c r="AA449" s="141"/>
      <c r="AB449" s="139"/>
      <c r="AC449" s="139"/>
      <c r="AD449" s="139"/>
      <c r="AE449" s="119">
        <f t="shared" si="34"/>
        <v>0</v>
      </c>
      <c r="AF449" s="139"/>
      <c r="AG449" s="139"/>
      <c r="AH449" s="143"/>
      <c r="AI449" s="143"/>
      <c r="AJ449" s="143"/>
      <c r="AK449" s="143"/>
      <c r="AL449" s="143"/>
    </row>
    <row r="450" spans="1:38" ht="12.75" x14ac:dyDescent="0.2">
      <c r="A450" s="116">
        <v>445</v>
      </c>
      <c r="B450" s="134"/>
      <c r="C450" s="135"/>
      <c r="D450" s="135"/>
      <c r="E450" s="135"/>
      <c r="F450" s="135"/>
      <c r="G450" s="134"/>
      <c r="H450" s="136"/>
      <c r="I450" s="136"/>
      <c r="J450" s="134"/>
      <c r="K450" s="137"/>
      <c r="L450" s="134"/>
      <c r="M450" s="138"/>
      <c r="N450" s="138"/>
      <c r="O450" s="117">
        <f t="shared" si="30"/>
        <v>0</v>
      </c>
      <c r="P450" s="41"/>
      <c r="Q450" s="41"/>
      <c r="R450" s="120">
        <f t="shared" si="31"/>
        <v>0</v>
      </c>
      <c r="S450" s="139"/>
      <c r="T450" s="280"/>
      <c r="U450" s="41"/>
      <c r="V450" s="41"/>
      <c r="W450" s="138"/>
      <c r="X450" s="138"/>
      <c r="Y450" s="117">
        <f t="shared" si="32"/>
        <v>0</v>
      </c>
      <c r="Z450" s="118" t="str">
        <f t="shared" si="33"/>
        <v xml:space="preserve"> </v>
      </c>
      <c r="AA450" s="141"/>
      <c r="AB450" s="139"/>
      <c r="AC450" s="139"/>
      <c r="AD450" s="139"/>
      <c r="AE450" s="119">
        <f t="shared" si="34"/>
        <v>0</v>
      </c>
      <c r="AF450" s="139"/>
      <c r="AG450" s="139"/>
      <c r="AH450" s="143"/>
      <c r="AI450" s="143"/>
      <c r="AJ450" s="143"/>
      <c r="AK450" s="143"/>
      <c r="AL450" s="143"/>
    </row>
    <row r="451" spans="1:38" ht="12.75" x14ac:dyDescent="0.2">
      <c r="A451" s="116">
        <v>446</v>
      </c>
      <c r="B451" s="134"/>
      <c r="C451" s="135"/>
      <c r="D451" s="135"/>
      <c r="E451" s="135"/>
      <c r="F451" s="135"/>
      <c r="G451" s="134"/>
      <c r="H451" s="136"/>
      <c r="I451" s="136"/>
      <c r="J451" s="134"/>
      <c r="K451" s="137"/>
      <c r="L451" s="134"/>
      <c r="M451" s="138"/>
      <c r="N451" s="138"/>
      <c r="O451" s="117">
        <f t="shared" si="30"/>
        <v>0</v>
      </c>
      <c r="P451" s="41"/>
      <c r="Q451" s="41"/>
      <c r="R451" s="120">
        <f t="shared" si="31"/>
        <v>0</v>
      </c>
      <c r="S451" s="139"/>
      <c r="T451" s="280"/>
      <c r="U451" s="41"/>
      <c r="V451" s="41"/>
      <c r="W451" s="138"/>
      <c r="X451" s="138"/>
      <c r="Y451" s="117">
        <f t="shared" si="32"/>
        <v>0</v>
      </c>
      <c r="Z451" s="118" t="str">
        <f t="shared" si="33"/>
        <v xml:space="preserve"> </v>
      </c>
      <c r="AA451" s="141"/>
      <c r="AB451" s="139"/>
      <c r="AC451" s="139"/>
      <c r="AD451" s="139"/>
      <c r="AE451" s="119">
        <f t="shared" si="34"/>
        <v>0</v>
      </c>
      <c r="AF451" s="139"/>
      <c r="AG451" s="139"/>
      <c r="AH451" s="143"/>
      <c r="AI451" s="143"/>
      <c r="AJ451" s="143"/>
      <c r="AK451" s="143"/>
      <c r="AL451" s="143"/>
    </row>
    <row r="452" spans="1:38" ht="12.75" x14ac:dyDescent="0.2">
      <c r="A452" s="116">
        <v>447</v>
      </c>
      <c r="B452" s="134"/>
      <c r="C452" s="135"/>
      <c r="D452" s="135"/>
      <c r="E452" s="135"/>
      <c r="F452" s="135"/>
      <c r="G452" s="134"/>
      <c r="H452" s="136"/>
      <c r="I452" s="136"/>
      <c r="J452" s="134"/>
      <c r="K452" s="137"/>
      <c r="L452" s="134"/>
      <c r="M452" s="138"/>
      <c r="N452" s="138"/>
      <c r="O452" s="117">
        <f t="shared" si="30"/>
        <v>0</v>
      </c>
      <c r="P452" s="41"/>
      <c r="Q452" s="41"/>
      <c r="R452" s="120">
        <f t="shared" si="31"/>
        <v>0</v>
      </c>
      <c r="S452" s="139"/>
      <c r="T452" s="280"/>
      <c r="U452" s="41"/>
      <c r="V452" s="41"/>
      <c r="W452" s="138"/>
      <c r="X452" s="138"/>
      <c r="Y452" s="117">
        <f t="shared" si="32"/>
        <v>0</v>
      </c>
      <c r="Z452" s="118" t="str">
        <f t="shared" si="33"/>
        <v xml:space="preserve"> </v>
      </c>
      <c r="AA452" s="141"/>
      <c r="AB452" s="139"/>
      <c r="AC452" s="139"/>
      <c r="AD452" s="139"/>
      <c r="AE452" s="119">
        <f t="shared" si="34"/>
        <v>0</v>
      </c>
      <c r="AF452" s="139"/>
      <c r="AG452" s="139"/>
      <c r="AH452" s="143"/>
      <c r="AI452" s="143"/>
      <c r="AJ452" s="143"/>
      <c r="AK452" s="143"/>
      <c r="AL452" s="143"/>
    </row>
    <row r="453" spans="1:38" ht="12.75" x14ac:dyDescent="0.2">
      <c r="A453" s="116">
        <v>448</v>
      </c>
      <c r="B453" s="134"/>
      <c r="C453" s="135"/>
      <c r="D453" s="135"/>
      <c r="E453" s="135"/>
      <c r="F453" s="135"/>
      <c r="G453" s="134"/>
      <c r="H453" s="136"/>
      <c r="I453" s="136"/>
      <c r="J453" s="134"/>
      <c r="K453" s="137"/>
      <c r="L453" s="134"/>
      <c r="M453" s="138"/>
      <c r="N453" s="138"/>
      <c r="O453" s="117">
        <f t="shared" si="30"/>
        <v>0</v>
      </c>
      <c r="P453" s="41"/>
      <c r="Q453" s="41"/>
      <c r="R453" s="120">
        <f t="shared" si="31"/>
        <v>0</v>
      </c>
      <c r="S453" s="139"/>
      <c r="T453" s="280"/>
      <c r="U453" s="41"/>
      <c r="V453" s="41"/>
      <c r="W453" s="138"/>
      <c r="X453" s="138"/>
      <c r="Y453" s="117">
        <f t="shared" si="32"/>
        <v>0</v>
      </c>
      <c r="Z453" s="118" t="str">
        <f t="shared" si="33"/>
        <v xml:space="preserve"> </v>
      </c>
      <c r="AA453" s="141"/>
      <c r="AB453" s="139"/>
      <c r="AC453" s="139"/>
      <c r="AD453" s="139"/>
      <c r="AE453" s="119">
        <f t="shared" si="34"/>
        <v>0</v>
      </c>
      <c r="AF453" s="139"/>
      <c r="AG453" s="139"/>
      <c r="AH453" s="143"/>
      <c r="AI453" s="143"/>
      <c r="AJ453" s="143"/>
      <c r="AK453" s="143"/>
      <c r="AL453" s="143"/>
    </row>
    <row r="454" spans="1:38" ht="12.75" x14ac:dyDescent="0.2">
      <c r="A454" s="116">
        <v>449</v>
      </c>
      <c r="B454" s="134"/>
      <c r="C454" s="135"/>
      <c r="D454" s="135"/>
      <c r="E454" s="135"/>
      <c r="F454" s="135"/>
      <c r="G454" s="134"/>
      <c r="H454" s="136"/>
      <c r="I454" s="136"/>
      <c r="J454" s="134"/>
      <c r="K454" s="137"/>
      <c r="L454" s="134"/>
      <c r="M454" s="138"/>
      <c r="N454" s="138"/>
      <c r="O454" s="117">
        <f t="shared" ref="O454:O505" si="35">SUM(M454:N454)</f>
        <v>0</v>
      </c>
      <c r="P454" s="41"/>
      <c r="Q454" s="41"/>
      <c r="R454" s="120">
        <f t="shared" si="31"/>
        <v>0</v>
      </c>
      <c r="S454" s="139"/>
      <c r="T454" s="280"/>
      <c r="U454" s="41"/>
      <c r="V454" s="41"/>
      <c r="W454" s="138"/>
      <c r="X454" s="138"/>
      <c r="Y454" s="117">
        <f t="shared" si="32"/>
        <v>0</v>
      </c>
      <c r="Z454" s="118" t="str">
        <f t="shared" si="33"/>
        <v xml:space="preserve"> </v>
      </c>
      <c r="AA454" s="141"/>
      <c r="AB454" s="139"/>
      <c r="AC454" s="139"/>
      <c r="AD454" s="139"/>
      <c r="AE454" s="119">
        <f t="shared" si="34"/>
        <v>0</v>
      </c>
      <c r="AF454" s="139"/>
      <c r="AG454" s="139"/>
      <c r="AH454" s="143"/>
      <c r="AI454" s="143"/>
      <c r="AJ454" s="143"/>
      <c r="AK454" s="143"/>
      <c r="AL454" s="143"/>
    </row>
    <row r="455" spans="1:38" ht="12.75" x14ac:dyDescent="0.2">
      <c r="A455" s="116">
        <v>450</v>
      </c>
      <c r="B455" s="134"/>
      <c r="C455" s="135"/>
      <c r="D455" s="135"/>
      <c r="E455" s="135"/>
      <c r="F455" s="135"/>
      <c r="G455" s="134"/>
      <c r="H455" s="136"/>
      <c r="I455" s="136"/>
      <c r="J455" s="134"/>
      <c r="K455" s="137"/>
      <c r="L455" s="134"/>
      <c r="M455" s="138"/>
      <c r="N455" s="138"/>
      <c r="O455" s="117">
        <f t="shared" si="35"/>
        <v>0</v>
      </c>
      <c r="P455" s="41"/>
      <c r="Q455" s="41"/>
      <c r="R455" s="120">
        <f t="shared" ref="R455:R505" si="36">P455-Q455</f>
        <v>0</v>
      </c>
      <c r="S455" s="139"/>
      <c r="T455" s="280"/>
      <c r="U455" s="41"/>
      <c r="V455" s="41"/>
      <c r="W455" s="138"/>
      <c r="X455" s="138"/>
      <c r="Y455" s="117">
        <f t="shared" ref="Y455:Y505" si="37">SUM(W455:X455)</f>
        <v>0</v>
      </c>
      <c r="Z455" s="118" t="str">
        <f t="shared" ref="Z455:Z505" si="38">IF(Y455,Y455/O455," ")</f>
        <v xml:space="preserve"> </v>
      </c>
      <c r="AA455" s="141"/>
      <c r="AB455" s="139"/>
      <c r="AC455" s="139"/>
      <c r="AD455" s="139"/>
      <c r="AE455" s="119">
        <f t="shared" ref="AE455:AE505" si="39">AB455+AC455+AD455</f>
        <v>0</v>
      </c>
      <c r="AF455" s="139"/>
      <c r="AG455" s="139"/>
      <c r="AH455" s="143"/>
      <c r="AI455" s="143"/>
      <c r="AJ455" s="143"/>
      <c r="AK455" s="143"/>
      <c r="AL455" s="143"/>
    </row>
    <row r="456" spans="1:38" ht="12.75" x14ac:dyDescent="0.2">
      <c r="A456" s="116">
        <v>451</v>
      </c>
      <c r="B456" s="134"/>
      <c r="C456" s="135"/>
      <c r="D456" s="135"/>
      <c r="E456" s="135"/>
      <c r="F456" s="135"/>
      <c r="G456" s="134"/>
      <c r="H456" s="136"/>
      <c r="I456" s="136"/>
      <c r="J456" s="134"/>
      <c r="K456" s="137"/>
      <c r="L456" s="134"/>
      <c r="M456" s="138"/>
      <c r="N456" s="138"/>
      <c r="O456" s="117">
        <f t="shared" si="35"/>
        <v>0</v>
      </c>
      <c r="P456" s="41"/>
      <c r="Q456" s="41"/>
      <c r="R456" s="120">
        <f t="shared" si="36"/>
        <v>0</v>
      </c>
      <c r="S456" s="139"/>
      <c r="T456" s="280"/>
      <c r="U456" s="41"/>
      <c r="V456" s="41"/>
      <c r="W456" s="138"/>
      <c r="X456" s="138"/>
      <c r="Y456" s="117">
        <f t="shared" si="37"/>
        <v>0</v>
      </c>
      <c r="Z456" s="118" t="str">
        <f t="shared" si="38"/>
        <v xml:space="preserve"> </v>
      </c>
      <c r="AA456" s="141"/>
      <c r="AB456" s="139"/>
      <c r="AC456" s="139"/>
      <c r="AD456" s="139"/>
      <c r="AE456" s="119">
        <f t="shared" si="39"/>
        <v>0</v>
      </c>
      <c r="AF456" s="139"/>
      <c r="AG456" s="139"/>
      <c r="AH456" s="143"/>
      <c r="AI456" s="143"/>
      <c r="AJ456" s="143"/>
      <c r="AK456" s="143"/>
      <c r="AL456" s="143"/>
    </row>
    <row r="457" spans="1:38" ht="12.75" x14ac:dyDescent="0.2">
      <c r="A457" s="116">
        <v>452</v>
      </c>
      <c r="B457" s="134"/>
      <c r="C457" s="135"/>
      <c r="D457" s="135"/>
      <c r="E457" s="135"/>
      <c r="F457" s="135"/>
      <c r="G457" s="134"/>
      <c r="H457" s="136"/>
      <c r="I457" s="136"/>
      <c r="J457" s="134"/>
      <c r="K457" s="137"/>
      <c r="L457" s="134"/>
      <c r="M457" s="138"/>
      <c r="N457" s="138"/>
      <c r="O457" s="117">
        <f t="shared" si="35"/>
        <v>0</v>
      </c>
      <c r="P457" s="41"/>
      <c r="Q457" s="41"/>
      <c r="R457" s="120">
        <f t="shared" si="36"/>
        <v>0</v>
      </c>
      <c r="S457" s="139"/>
      <c r="T457" s="280"/>
      <c r="U457" s="41"/>
      <c r="V457" s="41"/>
      <c r="W457" s="138"/>
      <c r="X457" s="138"/>
      <c r="Y457" s="117">
        <f t="shared" si="37"/>
        <v>0</v>
      </c>
      <c r="Z457" s="118" t="str">
        <f t="shared" si="38"/>
        <v xml:space="preserve"> </v>
      </c>
      <c r="AA457" s="141"/>
      <c r="AB457" s="139"/>
      <c r="AC457" s="139"/>
      <c r="AD457" s="139"/>
      <c r="AE457" s="119">
        <f t="shared" si="39"/>
        <v>0</v>
      </c>
      <c r="AF457" s="139"/>
      <c r="AG457" s="139"/>
      <c r="AH457" s="143"/>
      <c r="AI457" s="143"/>
      <c r="AJ457" s="143"/>
      <c r="AK457" s="143"/>
      <c r="AL457" s="143"/>
    </row>
    <row r="458" spans="1:38" ht="12.75" x14ac:dyDescent="0.2">
      <c r="A458" s="116">
        <v>453</v>
      </c>
      <c r="B458" s="134"/>
      <c r="C458" s="135"/>
      <c r="D458" s="135"/>
      <c r="E458" s="135"/>
      <c r="F458" s="135"/>
      <c r="G458" s="134"/>
      <c r="H458" s="136"/>
      <c r="I458" s="136"/>
      <c r="J458" s="134"/>
      <c r="K458" s="137"/>
      <c r="L458" s="134"/>
      <c r="M458" s="138"/>
      <c r="N458" s="138"/>
      <c r="O458" s="117">
        <f t="shared" si="35"/>
        <v>0</v>
      </c>
      <c r="P458" s="41"/>
      <c r="Q458" s="41"/>
      <c r="R458" s="120">
        <f t="shared" si="36"/>
        <v>0</v>
      </c>
      <c r="S458" s="139"/>
      <c r="T458" s="280"/>
      <c r="U458" s="41"/>
      <c r="V458" s="41"/>
      <c r="W458" s="138"/>
      <c r="X458" s="138"/>
      <c r="Y458" s="117">
        <f t="shared" si="37"/>
        <v>0</v>
      </c>
      <c r="Z458" s="118" t="str">
        <f t="shared" si="38"/>
        <v xml:space="preserve"> </v>
      </c>
      <c r="AA458" s="141"/>
      <c r="AB458" s="139"/>
      <c r="AC458" s="139"/>
      <c r="AD458" s="139"/>
      <c r="AE458" s="119">
        <f t="shared" si="39"/>
        <v>0</v>
      </c>
      <c r="AF458" s="139"/>
      <c r="AG458" s="139"/>
      <c r="AH458" s="143"/>
      <c r="AI458" s="143"/>
      <c r="AJ458" s="143"/>
      <c r="AK458" s="143"/>
      <c r="AL458" s="143"/>
    </row>
    <row r="459" spans="1:38" ht="12.75" x14ac:dyDescent="0.2">
      <c r="A459" s="116">
        <v>454</v>
      </c>
      <c r="B459" s="134"/>
      <c r="C459" s="135"/>
      <c r="D459" s="135"/>
      <c r="E459" s="135"/>
      <c r="F459" s="135"/>
      <c r="G459" s="134"/>
      <c r="H459" s="136"/>
      <c r="I459" s="136"/>
      <c r="J459" s="134"/>
      <c r="K459" s="137"/>
      <c r="L459" s="134"/>
      <c r="M459" s="138"/>
      <c r="N459" s="138"/>
      <c r="O459" s="117">
        <f t="shared" si="35"/>
        <v>0</v>
      </c>
      <c r="P459" s="41"/>
      <c r="Q459" s="41"/>
      <c r="R459" s="120">
        <f t="shared" si="36"/>
        <v>0</v>
      </c>
      <c r="S459" s="139"/>
      <c r="T459" s="280"/>
      <c r="U459" s="41"/>
      <c r="V459" s="41"/>
      <c r="W459" s="138"/>
      <c r="X459" s="138"/>
      <c r="Y459" s="117">
        <f t="shared" si="37"/>
        <v>0</v>
      </c>
      <c r="Z459" s="118" t="str">
        <f t="shared" si="38"/>
        <v xml:space="preserve"> </v>
      </c>
      <c r="AA459" s="141"/>
      <c r="AB459" s="139"/>
      <c r="AC459" s="139"/>
      <c r="AD459" s="139"/>
      <c r="AE459" s="119">
        <f t="shared" si="39"/>
        <v>0</v>
      </c>
      <c r="AF459" s="139"/>
      <c r="AG459" s="139"/>
      <c r="AH459" s="143"/>
      <c r="AI459" s="143"/>
      <c r="AJ459" s="143"/>
      <c r="AK459" s="143"/>
      <c r="AL459" s="143"/>
    </row>
    <row r="460" spans="1:38" ht="12.75" x14ac:dyDescent="0.2">
      <c r="A460" s="116">
        <v>455</v>
      </c>
      <c r="B460" s="134"/>
      <c r="C460" s="135"/>
      <c r="D460" s="135"/>
      <c r="E460" s="135"/>
      <c r="F460" s="135"/>
      <c r="G460" s="134"/>
      <c r="H460" s="136"/>
      <c r="I460" s="136"/>
      <c r="J460" s="134"/>
      <c r="K460" s="137"/>
      <c r="L460" s="134"/>
      <c r="M460" s="138"/>
      <c r="N460" s="138"/>
      <c r="O460" s="117">
        <f t="shared" si="35"/>
        <v>0</v>
      </c>
      <c r="P460" s="41"/>
      <c r="Q460" s="41"/>
      <c r="R460" s="120">
        <f t="shared" si="36"/>
        <v>0</v>
      </c>
      <c r="S460" s="139"/>
      <c r="T460" s="280"/>
      <c r="U460" s="41"/>
      <c r="V460" s="41"/>
      <c r="W460" s="138"/>
      <c r="X460" s="138"/>
      <c r="Y460" s="117">
        <f t="shared" si="37"/>
        <v>0</v>
      </c>
      <c r="Z460" s="118" t="str">
        <f t="shared" si="38"/>
        <v xml:space="preserve"> </v>
      </c>
      <c r="AA460" s="141"/>
      <c r="AB460" s="139"/>
      <c r="AC460" s="139"/>
      <c r="AD460" s="139"/>
      <c r="AE460" s="119">
        <f t="shared" si="39"/>
        <v>0</v>
      </c>
      <c r="AF460" s="139"/>
      <c r="AG460" s="139"/>
      <c r="AH460" s="143"/>
      <c r="AI460" s="143"/>
      <c r="AJ460" s="143"/>
      <c r="AK460" s="143"/>
      <c r="AL460" s="143"/>
    </row>
    <row r="461" spans="1:38" ht="12.75" x14ac:dyDescent="0.2">
      <c r="A461" s="116">
        <v>456</v>
      </c>
      <c r="B461" s="134"/>
      <c r="C461" s="135"/>
      <c r="D461" s="135"/>
      <c r="E461" s="135"/>
      <c r="F461" s="135"/>
      <c r="G461" s="134"/>
      <c r="H461" s="136"/>
      <c r="I461" s="136"/>
      <c r="J461" s="134"/>
      <c r="K461" s="137"/>
      <c r="L461" s="134"/>
      <c r="M461" s="138"/>
      <c r="N461" s="138"/>
      <c r="O461" s="117">
        <f t="shared" si="35"/>
        <v>0</v>
      </c>
      <c r="P461" s="41"/>
      <c r="Q461" s="41"/>
      <c r="R461" s="120">
        <f t="shared" si="36"/>
        <v>0</v>
      </c>
      <c r="S461" s="139"/>
      <c r="T461" s="280"/>
      <c r="U461" s="41"/>
      <c r="V461" s="41"/>
      <c r="W461" s="138"/>
      <c r="X461" s="138"/>
      <c r="Y461" s="117">
        <f t="shared" si="37"/>
        <v>0</v>
      </c>
      <c r="Z461" s="118" t="str">
        <f t="shared" si="38"/>
        <v xml:space="preserve"> </v>
      </c>
      <c r="AA461" s="141"/>
      <c r="AB461" s="139"/>
      <c r="AC461" s="139"/>
      <c r="AD461" s="139"/>
      <c r="AE461" s="119">
        <f t="shared" si="39"/>
        <v>0</v>
      </c>
      <c r="AF461" s="139"/>
      <c r="AG461" s="139"/>
      <c r="AH461" s="143"/>
      <c r="AI461" s="143"/>
      <c r="AJ461" s="143"/>
      <c r="AK461" s="143"/>
      <c r="AL461" s="143"/>
    </row>
    <row r="462" spans="1:38" ht="12.75" x14ac:dyDescent="0.2">
      <c r="A462" s="116">
        <v>457</v>
      </c>
      <c r="B462" s="134"/>
      <c r="C462" s="135"/>
      <c r="D462" s="135"/>
      <c r="E462" s="135"/>
      <c r="F462" s="135"/>
      <c r="G462" s="134"/>
      <c r="H462" s="136"/>
      <c r="I462" s="136"/>
      <c r="J462" s="134"/>
      <c r="K462" s="137"/>
      <c r="L462" s="134"/>
      <c r="M462" s="138"/>
      <c r="N462" s="138"/>
      <c r="O462" s="117">
        <f t="shared" si="35"/>
        <v>0</v>
      </c>
      <c r="P462" s="41"/>
      <c r="Q462" s="41"/>
      <c r="R462" s="120">
        <f t="shared" si="36"/>
        <v>0</v>
      </c>
      <c r="S462" s="139"/>
      <c r="T462" s="280"/>
      <c r="U462" s="41"/>
      <c r="V462" s="41"/>
      <c r="W462" s="138"/>
      <c r="X462" s="138"/>
      <c r="Y462" s="117">
        <f t="shared" si="37"/>
        <v>0</v>
      </c>
      <c r="Z462" s="118" t="str">
        <f t="shared" si="38"/>
        <v xml:space="preserve"> </v>
      </c>
      <c r="AA462" s="141"/>
      <c r="AB462" s="139"/>
      <c r="AC462" s="139"/>
      <c r="AD462" s="139"/>
      <c r="AE462" s="119">
        <f t="shared" si="39"/>
        <v>0</v>
      </c>
      <c r="AF462" s="139"/>
      <c r="AG462" s="139"/>
      <c r="AH462" s="143"/>
      <c r="AI462" s="143"/>
      <c r="AJ462" s="143"/>
      <c r="AK462" s="143"/>
      <c r="AL462" s="143"/>
    </row>
    <row r="463" spans="1:38" ht="12.75" x14ac:dyDescent="0.2">
      <c r="A463" s="116">
        <v>458</v>
      </c>
      <c r="B463" s="134"/>
      <c r="C463" s="135"/>
      <c r="D463" s="135"/>
      <c r="E463" s="135"/>
      <c r="F463" s="135"/>
      <c r="G463" s="134"/>
      <c r="H463" s="136"/>
      <c r="I463" s="136"/>
      <c r="J463" s="134"/>
      <c r="K463" s="137"/>
      <c r="L463" s="134"/>
      <c r="M463" s="138"/>
      <c r="N463" s="138"/>
      <c r="O463" s="117">
        <f t="shared" si="35"/>
        <v>0</v>
      </c>
      <c r="P463" s="41"/>
      <c r="Q463" s="41"/>
      <c r="R463" s="120">
        <f t="shared" si="36"/>
        <v>0</v>
      </c>
      <c r="S463" s="139"/>
      <c r="T463" s="280"/>
      <c r="U463" s="41"/>
      <c r="V463" s="41"/>
      <c r="W463" s="138"/>
      <c r="X463" s="138"/>
      <c r="Y463" s="117">
        <f t="shared" si="37"/>
        <v>0</v>
      </c>
      <c r="Z463" s="118" t="str">
        <f t="shared" si="38"/>
        <v xml:space="preserve"> </v>
      </c>
      <c r="AA463" s="141"/>
      <c r="AB463" s="139"/>
      <c r="AC463" s="139"/>
      <c r="AD463" s="139"/>
      <c r="AE463" s="119">
        <f t="shared" si="39"/>
        <v>0</v>
      </c>
      <c r="AF463" s="139"/>
      <c r="AG463" s="139"/>
      <c r="AH463" s="143"/>
      <c r="AI463" s="143"/>
      <c r="AJ463" s="143"/>
      <c r="AK463" s="143"/>
      <c r="AL463" s="143"/>
    </row>
    <row r="464" spans="1:38" ht="12.75" x14ac:dyDescent="0.2">
      <c r="A464" s="116">
        <v>459</v>
      </c>
      <c r="B464" s="134"/>
      <c r="C464" s="135"/>
      <c r="D464" s="135"/>
      <c r="E464" s="135"/>
      <c r="F464" s="135"/>
      <c r="G464" s="134"/>
      <c r="H464" s="136"/>
      <c r="I464" s="136"/>
      <c r="J464" s="134"/>
      <c r="K464" s="137"/>
      <c r="L464" s="134"/>
      <c r="M464" s="138"/>
      <c r="N464" s="138"/>
      <c r="O464" s="117">
        <f t="shared" si="35"/>
        <v>0</v>
      </c>
      <c r="P464" s="41"/>
      <c r="Q464" s="41"/>
      <c r="R464" s="120">
        <f t="shared" si="36"/>
        <v>0</v>
      </c>
      <c r="S464" s="139"/>
      <c r="T464" s="280"/>
      <c r="U464" s="41"/>
      <c r="V464" s="41"/>
      <c r="W464" s="138"/>
      <c r="X464" s="138"/>
      <c r="Y464" s="117">
        <f t="shared" si="37"/>
        <v>0</v>
      </c>
      <c r="Z464" s="118" t="str">
        <f t="shared" si="38"/>
        <v xml:space="preserve"> </v>
      </c>
      <c r="AA464" s="141"/>
      <c r="AB464" s="139"/>
      <c r="AC464" s="139"/>
      <c r="AD464" s="139"/>
      <c r="AE464" s="119">
        <f t="shared" si="39"/>
        <v>0</v>
      </c>
      <c r="AF464" s="139"/>
      <c r="AG464" s="139"/>
      <c r="AH464" s="143"/>
      <c r="AI464" s="143"/>
      <c r="AJ464" s="143"/>
      <c r="AK464" s="143"/>
      <c r="AL464" s="143"/>
    </row>
    <row r="465" spans="1:38" ht="12.75" x14ac:dyDescent="0.2">
      <c r="A465" s="116">
        <v>460</v>
      </c>
      <c r="B465" s="134"/>
      <c r="C465" s="135"/>
      <c r="D465" s="135"/>
      <c r="E465" s="135"/>
      <c r="F465" s="135"/>
      <c r="G465" s="134"/>
      <c r="H465" s="136"/>
      <c r="I465" s="136"/>
      <c r="J465" s="134"/>
      <c r="K465" s="137"/>
      <c r="L465" s="134"/>
      <c r="M465" s="138"/>
      <c r="N465" s="138"/>
      <c r="O465" s="117">
        <f t="shared" si="35"/>
        <v>0</v>
      </c>
      <c r="P465" s="41"/>
      <c r="Q465" s="41"/>
      <c r="R465" s="120">
        <f t="shared" si="36"/>
        <v>0</v>
      </c>
      <c r="S465" s="139"/>
      <c r="T465" s="280"/>
      <c r="U465" s="41"/>
      <c r="V465" s="41"/>
      <c r="W465" s="138"/>
      <c r="X465" s="138"/>
      <c r="Y465" s="117">
        <f t="shared" si="37"/>
        <v>0</v>
      </c>
      <c r="Z465" s="118" t="str">
        <f t="shared" si="38"/>
        <v xml:space="preserve"> </v>
      </c>
      <c r="AA465" s="141"/>
      <c r="AB465" s="139"/>
      <c r="AC465" s="139"/>
      <c r="AD465" s="139"/>
      <c r="AE465" s="119">
        <f t="shared" si="39"/>
        <v>0</v>
      </c>
      <c r="AF465" s="139"/>
      <c r="AG465" s="139"/>
      <c r="AH465" s="143"/>
      <c r="AI465" s="143"/>
      <c r="AJ465" s="143"/>
      <c r="AK465" s="143"/>
      <c r="AL465" s="143"/>
    </row>
    <row r="466" spans="1:38" ht="12.75" x14ac:dyDescent="0.2">
      <c r="A466" s="116">
        <v>461</v>
      </c>
      <c r="B466" s="134"/>
      <c r="C466" s="135"/>
      <c r="D466" s="135"/>
      <c r="E466" s="135"/>
      <c r="F466" s="135"/>
      <c r="G466" s="134"/>
      <c r="H466" s="136"/>
      <c r="I466" s="136"/>
      <c r="J466" s="134"/>
      <c r="K466" s="137"/>
      <c r="L466" s="134"/>
      <c r="M466" s="138"/>
      <c r="N466" s="138"/>
      <c r="O466" s="117">
        <f t="shared" si="35"/>
        <v>0</v>
      </c>
      <c r="P466" s="41"/>
      <c r="Q466" s="41"/>
      <c r="R466" s="120">
        <f t="shared" si="36"/>
        <v>0</v>
      </c>
      <c r="S466" s="139"/>
      <c r="T466" s="280"/>
      <c r="U466" s="41"/>
      <c r="V466" s="41"/>
      <c r="W466" s="138"/>
      <c r="X466" s="138"/>
      <c r="Y466" s="117">
        <f t="shared" si="37"/>
        <v>0</v>
      </c>
      <c r="Z466" s="118" t="str">
        <f t="shared" si="38"/>
        <v xml:space="preserve"> </v>
      </c>
      <c r="AA466" s="141"/>
      <c r="AB466" s="139"/>
      <c r="AC466" s="139"/>
      <c r="AD466" s="139"/>
      <c r="AE466" s="119">
        <f t="shared" si="39"/>
        <v>0</v>
      </c>
      <c r="AF466" s="139"/>
      <c r="AG466" s="139"/>
      <c r="AH466" s="143"/>
      <c r="AI466" s="143"/>
      <c r="AJ466" s="143"/>
      <c r="AK466" s="143"/>
      <c r="AL466" s="143"/>
    </row>
    <row r="467" spans="1:38" ht="12.75" x14ac:dyDescent="0.2">
      <c r="A467" s="116">
        <v>462</v>
      </c>
      <c r="B467" s="134"/>
      <c r="C467" s="135"/>
      <c r="D467" s="135"/>
      <c r="E467" s="135"/>
      <c r="F467" s="135"/>
      <c r="G467" s="134"/>
      <c r="H467" s="136"/>
      <c r="I467" s="136"/>
      <c r="J467" s="134"/>
      <c r="K467" s="137"/>
      <c r="L467" s="134"/>
      <c r="M467" s="138"/>
      <c r="N467" s="138"/>
      <c r="O467" s="117">
        <f t="shared" si="35"/>
        <v>0</v>
      </c>
      <c r="P467" s="41"/>
      <c r="Q467" s="41"/>
      <c r="R467" s="120">
        <f t="shared" si="36"/>
        <v>0</v>
      </c>
      <c r="S467" s="139"/>
      <c r="T467" s="280"/>
      <c r="U467" s="41"/>
      <c r="V467" s="41"/>
      <c r="W467" s="138"/>
      <c r="X467" s="138"/>
      <c r="Y467" s="117">
        <f t="shared" si="37"/>
        <v>0</v>
      </c>
      <c r="Z467" s="118" t="str">
        <f t="shared" si="38"/>
        <v xml:space="preserve"> </v>
      </c>
      <c r="AA467" s="141"/>
      <c r="AB467" s="139"/>
      <c r="AC467" s="139"/>
      <c r="AD467" s="139"/>
      <c r="AE467" s="119">
        <f t="shared" si="39"/>
        <v>0</v>
      </c>
      <c r="AF467" s="139"/>
      <c r="AG467" s="139"/>
      <c r="AH467" s="143"/>
      <c r="AI467" s="143"/>
      <c r="AJ467" s="143"/>
      <c r="AK467" s="143"/>
      <c r="AL467" s="143"/>
    </row>
    <row r="468" spans="1:38" ht="12.75" x14ac:dyDescent="0.2">
      <c r="A468" s="116">
        <v>463</v>
      </c>
      <c r="B468" s="134"/>
      <c r="C468" s="135"/>
      <c r="D468" s="135"/>
      <c r="E468" s="135"/>
      <c r="F468" s="135"/>
      <c r="G468" s="134"/>
      <c r="H468" s="136"/>
      <c r="I468" s="136"/>
      <c r="J468" s="134"/>
      <c r="K468" s="137"/>
      <c r="L468" s="134"/>
      <c r="M468" s="138"/>
      <c r="N468" s="138"/>
      <c r="O468" s="117">
        <f t="shared" si="35"/>
        <v>0</v>
      </c>
      <c r="P468" s="41"/>
      <c r="Q468" s="41"/>
      <c r="R468" s="120">
        <f t="shared" si="36"/>
        <v>0</v>
      </c>
      <c r="S468" s="139"/>
      <c r="T468" s="280"/>
      <c r="U468" s="41"/>
      <c r="V468" s="41"/>
      <c r="W468" s="138"/>
      <c r="X468" s="138"/>
      <c r="Y468" s="117">
        <f t="shared" si="37"/>
        <v>0</v>
      </c>
      <c r="Z468" s="118" t="str">
        <f t="shared" si="38"/>
        <v xml:space="preserve"> </v>
      </c>
      <c r="AA468" s="141"/>
      <c r="AB468" s="139"/>
      <c r="AC468" s="139"/>
      <c r="AD468" s="139"/>
      <c r="AE468" s="119">
        <f t="shared" si="39"/>
        <v>0</v>
      </c>
      <c r="AF468" s="139"/>
      <c r="AG468" s="139"/>
      <c r="AH468" s="143"/>
      <c r="AI468" s="143"/>
      <c r="AJ468" s="143"/>
      <c r="AK468" s="143"/>
      <c r="AL468" s="143"/>
    </row>
    <row r="469" spans="1:38" ht="12.75" x14ac:dyDescent="0.2">
      <c r="A469" s="116">
        <v>464</v>
      </c>
      <c r="B469" s="134"/>
      <c r="C469" s="135"/>
      <c r="D469" s="135"/>
      <c r="E469" s="135"/>
      <c r="F469" s="135"/>
      <c r="G469" s="134"/>
      <c r="H469" s="136"/>
      <c r="I469" s="136"/>
      <c r="J469" s="134"/>
      <c r="K469" s="137"/>
      <c r="L469" s="134"/>
      <c r="M469" s="138"/>
      <c r="N469" s="138"/>
      <c r="O469" s="117">
        <f t="shared" si="35"/>
        <v>0</v>
      </c>
      <c r="P469" s="41"/>
      <c r="Q469" s="41"/>
      <c r="R469" s="120">
        <f t="shared" si="36"/>
        <v>0</v>
      </c>
      <c r="S469" s="139"/>
      <c r="T469" s="280"/>
      <c r="U469" s="41"/>
      <c r="V469" s="41"/>
      <c r="W469" s="138"/>
      <c r="X469" s="138"/>
      <c r="Y469" s="117">
        <f t="shared" si="37"/>
        <v>0</v>
      </c>
      <c r="Z469" s="118" t="str">
        <f t="shared" si="38"/>
        <v xml:space="preserve"> </v>
      </c>
      <c r="AA469" s="141"/>
      <c r="AB469" s="139"/>
      <c r="AC469" s="139"/>
      <c r="AD469" s="139"/>
      <c r="AE469" s="119">
        <f t="shared" si="39"/>
        <v>0</v>
      </c>
      <c r="AF469" s="139"/>
      <c r="AG469" s="139"/>
      <c r="AH469" s="143"/>
      <c r="AI469" s="143"/>
      <c r="AJ469" s="143"/>
      <c r="AK469" s="143"/>
      <c r="AL469" s="143"/>
    </row>
    <row r="470" spans="1:38" ht="12.75" x14ac:dyDescent="0.2">
      <c r="A470" s="116">
        <v>465</v>
      </c>
      <c r="B470" s="134"/>
      <c r="C470" s="135"/>
      <c r="D470" s="135"/>
      <c r="E470" s="135"/>
      <c r="F470" s="135"/>
      <c r="G470" s="134"/>
      <c r="H470" s="136"/>
      <c r="I470" s="136"/>
      <c r="J470" s="134"/>
      <c r="K470" s="137"/>
      <c r="L470" s="134"/>
      <c r="M470" s="138"/>
      <c r="N470" s="138"/>
      <c r="O470" s="117">
        <f t="shared" si="35"/>
        <v>0</v>
      </c>
      <c r="P470" s="41"/>
      <c r="Q470" s="41"/>
      <c r="R470" s="120">
        <f t="shared" si="36"/>
        <v>0</v>
      </c>
      <c r="S470" s="139"/>
      <c r="T470" s="280"/>
      <c r="U470" s="41"/>
      <c r="V470" s="41"/>
      <c r="W470" s="138"/>
      <c r="X470" s="138"/>
      <c r="Y470" s="117">
        <f t="shared" si="37"/>
        <v>0</v>
      </c>
      <c r="Z470" s="118" t="str">
        <f t="shared" si="38"/>
        <v xml:space="preserve"> </v>
      </c>
      <c r="AA470" s="141"/>
      <c r="AB470" s="139"/>
      <c r="AC470" s="139"/>
      <c r="AD470" s="139"/>
      <c r="AE470" s="119">
        <f t="shared" si="39"/>
        <v>0</v>
      </c>
      <c r="AF470" s="139"/>
      <c r="AG470" s="139"/>
      <c r="AH470" s="143"/>
      <c r="AI470" s="143"/>
      <c r="AJ470" s="143"/>
      <c r="AK470" s="143"/>
      <c r="AL470" s="143"/>
    </row>
    <row r="471" spans="1:38" ht="12.75" x14ac:dyDescent="0.2">
      <c r="A471" s="116">
        <v>466</v>
      </c>
      <c r="B471" s="134"/>
      <c r="C471" s="135"/>
      <c r="D471" s="135"/>
      <c r="E471" s="135"/>
      <c r="F471" s="135"/>
      <c r="G471" s="134"/>
      <c r="H471" s="136"/>
      <c r="I471" s="136"/>
      <c r="J471" s="134"/>
      <c r="K471" s="137"/>
      <c r="L471" s="134"/>
      <c r="M471" s="138"/>
      <c r="N471" s="138"/>
      <c r="O471" s="117">
        <f t="shared" si="35"/>
        <v>0</v>
      </c>
      <c r="P471" s="41"/>
      <c r="Q471" s="41"/>
      <c r="R471" s="120">
        <f t="shared" si="36"/>
        <v>0</v>
      </c>
      <c r="S471" s="139"/>
      <c r="T471" s="280"/>
      <c r="U471" s="41"/>
      <c r="V471" s="41"/>
      <c r="W471" s="138"/>
      <c r="X471" s="138"/>
      <c r="Y471" s="117">
        <f t="shared" si="37"/>
        <v>0</v>
      </c>
      <c r="Z471" s="118" t="str">
        <f t="shared" si="38"/>
        <v xml:space="preserve"> </v>
      </c>
      <c r="AA471" s="141"/>
      <c r="AB471" s="139"/>
      <c r="AC471" s="139"/>
      <c r="AD471" s="139"/>
      <c r="AE471" s="119">
        <f t="shared" si="39"/>
        <v>0</v>
      </c>
      <c r="AF471" s="139"/>
      <c r="AG471" s="139"/>
      <c r="AH471" s="143"/>
      <c r="AI471" s="143"/>
      <c r="AJ471" s="143"/>
      <c r="AK471" s="143"/>
      <c r="AL471" s="143"/>
    </row>
    <row r="472" spans="1:38" ht="12.75" x14ac:dyDescent="0.2">
      <c r="A472" s="116">
        <v>467</v>
      </c>
      <c r="B472" s="134"/>
      <c r="C472" s="135"/>
      <c r="D472" s="135"/>
      <c r="E472" s="135"/>
      <c r="F472" s="135"/>
      <c r="G472" s="134"/>
      <c r="H472" s="136"/>
      <c r="I472" s="136"/>
      <c r="J472" s="134"/>
      <c r="K472" s="137"/>
      <c r="L472" s="134"/>
      <c r="M472" s="138"/>
      <c r="N472" s="138"/>
      <c r="O472" s="117">
        <f t="shared" si="35"/>
        <v>0</v>
      </c>
      <c r="P472" s="41"/>
      <c r="Q472" s="41"/>
      <c r="R472" s="120">
        <f t="shared" si="36"/>
        <v>0</v>
      </c>
      <c r="S472" s="139"/>
      <c r="T472" s="280"/>
      <c r="U472" s="41"/>
      <c r="V472" s="41"/>
      <c r="W472" s="138"/>
      <c r="X472" s="138"/>
      <c r="Y472" s="117">
        <f t="shared" si="37"/>
        <v>0</v>
      </c>
      <c r="Z472" s="118" t="str">
        <f t="shared" si="38"/>
        <v xml:space="preserve"> </v>
      </c>
      <c r="AA472" s="141"/>
      <c r="AB472" s="139"/>
      <c r="AC472" s="139"/>
      <c r="AD472" s="139"/>
      <c r="AE472" s="119">
        <f t="shared" si="39"/>
        <v>0</v>
      </c>
      <c r="AF472" s="139"/>
      <c r="AG472" s="139"/>
      <c r="AH472" s="143"/>
      <c r="AI472" s="143"/>
      <c r="AJ472" s="143"/>
      <c r="AK472" s="143"/>
      <c r="AL472" s="143"/>
    </row>
    <row r="473" spans="1:38" ht="12.75" x14ac:dyDescent="0.2">
      <c r="A473" s="116">
        <v>468</v>
      </c>
      <c r="B473" s="134"/>
      <c r="C473" s="135"/>
      <c r="D473" s="135"/>
      <c r="E473" s="135"/>
      <c r="F473" s="135"/>
      <c r="G473" s="134"/>
      <c r="H473" s="136"/>
      <c r="I473" s="136"/>
      <c r="J473" s="134"/>
      <c r="K473" s="137"/>
      <c r="L473" s="134"/>
      <c r="M473" s="138"/>
      <c r="N473" s="138"/>
      <c r="O473" s="117">
        <f t="shared" si="35"/>
        <v>0</v>
      </c>
      <c r="P473" s="41"/>
      <c r="Q473" s="41"/>
      <c r="R473" s="120">
        <f t="shared" si="36"/>
        <v>0</v>
      </c>
      <c r="S473" s="139"/>
      <c r="T473" s="280"/>
      <c r="U473" s="41"/>
      <c r="V473" s="41"/>
      <c r="W473" s="138"/>
      <c r="X473" s="138"/>
      <c r="Y473" s="117">
        <f t="shared" si="37"/>
        <v>0</v>
      </c>
      <c r="Z473" s="118" t="str">
        <f t="shared" si="38"/>
        <v xml:space="preserve"> </v>
      </c>
      <c r="AA473" s="141"/>
      <c r="AB473" s="139"/>
      <c r="AC473" s="139"/>
      <c r="AD473" s="139"/>
      <c r="AE473" s="119">
        <f t="shared" si="39"/>
        <v>0</v>
      </c>
      <c r="AF473" s="139"/>
      <c r="AG473" s="139"/>
      <c r="AH473" s="143"/>
      <c r="AI473" s="143"/>
      <c r="AJ473" s="143"/>
      <c r="AK473" s="143"/>
      <c r="AL473" s="143"/>
    </row>
    <row r="474" spans="1:38" ht="12.75" x14ac:dyDescent="0.2">
      <c r="A474" s="116">
        <v>469</v>
      </c>
      <c r="B474" s="134"/>
      <c r="C474" s="135"/>
      <c r="D474" s="135"/>
      <c r="E474" s="135"/>
      <c r="F474" s="135"/>
      <c r="G474" s="134"/>
      <c r="H474" s="136"/>
      <c r="I474" s="136"/>
      <c r="J474" s="134"/>
      <c r="K474" s="137"/>
      <c r="L474" s="134"/>
      <c r="M474" s="138"/>
      <c r="N474" s="138"/>
      <c r="O474" s="117">
        <f t="shared" si="35"/>
        <v>0</v>
      </c>
      <c r="P474" s="41"/>
      <c r="Q474" s="41"/>
      <c r="R474" s="120">
        <f t="shared" si="36"/>
        <v>0</v>
      </c>
      <c r="S474" s="139"/>
      <c r="T474" s="280"/>
      <c r="U474" s="41"/>
      <c r="V474" s="41"/>
      <c r="W474" s="138"/>
      <c r="X474" s="138"/>
      <c r="Y474" s="117">
        <f t="shared" si="37"/>
        <v>0</v>
      </c>
      <c r="Z474" s="118" t="str">
        <f t="shared" si="38"/>
        <v xml:space="preserve"> </v>
      </c>
      <c r="AA474" s="141"/>
      <c r="AB474" s="139"/>
      <c r="AC474" s="139"/>
      <c r="AD474" s="139"/>
      <c r="AE474" s="119">
        <f t="shared" si="39"/>
        <v>0</v>
      </c>
      <c r="AF474" s="139"/>
      <c r="AG474" s="139"/>
      <c r="AH474" s="143"/>
      <c r="AI474" s="143"/>
      <c r="AJ474" s="143"/>
      <c r="AK474" s="143"/>
      <c r="AL474" s="143"/>
    </row>
    <row r="475" spans="1:38" ht="12.75" x14ac:dyDescent="0.2">
      <c r="A475" s="116">
        <v>470</v>
      </c>
      <c r="B475" s="134"/>
      <c r="C475" s="135"/>
      <c r="D475" s="135"/>
      <c r="E475" s="135"/>
      <c r="F475" s="135"/>
      <c r="G475" s="134"/>
      <c r="H475" s="136"/>
      <c r="I475" s="136"/>
      <c r="J475" s="134"/>
      <c r="K475" s="137"/>
      <c r="L475" s="134"/>
      <c r="M475" s="138"/>
      <c r="N475" s="138"/>
      <c r="O475" s="117">
        <f t="shared" si="35"/>
        <v>0</v>
      </c>
      <c r="P475" s="41"/>
      <c r="Q475" s="41"/>
      <c r="R475" s="120">
        <f t="shared" si="36"/>
        <v>0</v>
      </c>
      <c r="S475" s="139"/>
      <c r="T475" s="280"/>
      <c r="U475" s="41"/>
      <c r="V475" s="41"/>
      <c r="W475" s="138"/>
      <c r="X475" s="138"/>
      <c r="Y475" s="117">
        <f t="shared" si="37"/>
        <v>0</v>
      </c>
      <c r="Z475" s="118" t="str">
        <f t="shared" si="38"/>
        <v xml:space="preserve"> </v>
      </c>
      <c r="AA475" s="141"/>
      <c r="AB475" s="139"/>
      <c r="AC475" s="139"/>
      <c r="AD475" s="139"/>
      <c r="AE475" s="119">
        <f t="shared" si="39"/>
        <v>0</v>
      </c>
      <c r="AF475" s="139"/>
      <c r="AG475" s="139"/>
      <c r="AH475" s="143"/>
      <c r="AI475" s="143"/>
      <c r="AJ475" s="143"/>
      <c r="AK475" s="143"/>
      <c r="AL475" s="143"/>
    </row>
    <row r="476" spans="1:38" ht="12.75" x14ac:dyDescent="0.2">
      <c r="A476" s="116">
        <v>471</v>
      </c>
      <c r="B476" s="134"/>
      <c r="C476" s="135"/>
      <c r="D476" s="135"/>
      <c r="E476" s="135"/>
      <c r="F476" s="135"/>
      <c r="G476" s="134"/>
      <c r="H476" s="136"/>
      <c r="I476" s="136"/>
      <c r="J476" s="134"/>
      <c r="K476" s="137"/>
      <c r="L476" s="134"/>
      <c r="M476" s="138"/>
      <c r="N476" s="138"/>
      <c r="O476" s="117">
        <f t="shared" si="35"/>
        <v>0</v>
      </c>
      <c r="P476" s="41"/>
      <c r="Q476" s="41"/>
      <c r="R476" s="120">
        <f t="shared" si="36"/>
        <v>0</v>
      </c>
      <c r="S476" s="139"/>
      <c r="T476" s="280"/>
      <c r="U476" s="41"/>
      <c r="V476" s="41"/>
      <c r="W476" s="138"/>
      <c r="X476" s="138"/>
      <c r="Y476" s="117">
        <f t="shared" si="37"/>
        <v>0</v>
      </c>
      <c r="Z476" s="118" t="str">
        <f t="shared" si="38"/>
        <v xml:space="preserve"> </v>
      </c>
      <c r="AA476" s="141"/>
      <c r="AB476" s="139"/>
      <c r="AC476" s="139"/>
      <c r="AD476" s="139"/>
      <c r="AE476" s="119">
        <f t="shared" si="39"/>
        <v>0</v>
      </c>
      <c r="AF476" s="139"/>
      <c r="AG476" s="139"/>
      <c r="AH476" s="143"/>
      <c r="AI476" s="143"/>
      <c r="AJ476" s="143"/>
      <c r="AK476" s="143"/>
      <c r="AL476" s="143"/>
    </row>
    <row r="477" spans="1:38" ht="12.75" x14ac:dyDescent="0.2">
      <c r="A477" s="116">
        <v>472</v>
      </c>
      <c r="B477" s="134"/>
      <c r="C477" s="135"/>
      <c r="D477" s="135"/>
      <c r="E477" s="135"/>
      <c r="F477" s="135"/>
      <c r="G477" s="134"/>
      <c r="H477" s="136"/>
      <c r="I477" s="136"/>
      <c r="J477" s="134"/>
      <c r="K477" s="137"/>
      <c r="L477" s="134"/>
      <c r="M477" s="138"/>
      <c r="N477" s="138"/>
      <c r="O477" s="117">
        <f t="shared" si="35"/>
        <v>0</v>
      </c>
      <c r="P477" s="41"/>
      <c r="Q477" s="41"/>
      <c r="R477" s="120">
        <f t="shared" si="36"/>
        <v>0</v>
      </c>
      <c r="S477" s="139"/>
      <c r="T477" s="280"/>
      <c r="U477" s="41"/>
      <c r="V477" s="41"/>
      <c r="W477" s="138"/>
      <c r="X477" s="138"/>
      <c r="Y477" s="117">
        <f t="shared" si="37"/>
        <v>0</v>
      </c>
      <c r="Z477" s="118" t="str">
        <f t="shared" si="38"/>
        <v xml:space="preserve"> </v>
      </c>
      <c r="AA477" s="141"/>
      <c r="AB477" s="139"/>
      <c r="AC477" s="139"/>
      <c r="AD477" s="139"/>
      <c r="AE477" s="119">
        <f t="shared" si="39"/>
        <v>0</v>
      </c>
      <c r="AF477" s="139"/>
      <c r="AG477" s="139"/>
      <c r="AH477" s="143"/>
      <c r="AI477" s="143"/>
      <c r="AJ477" s="143"/>
      <c r="AK477" s="143"/>
      <c r="AL477" s="143"/>
    </row>
    <row r="478" spans="1:38" ht="12.75" x14ac:dyDescent="0.2">
      <c r="A478" s="116">
        <v>473</v>
      </c>
      <c r="B478" s="134"/>
      <c r="C478" s="135"/>
      <c r="D478" s="135"/>
      <c r="E478" s="135"/>
      <c r="F478" s="135"/>
      <c r="G478" s="134"/>
      <c r="H478" s="136"/>
      <c r="I478" s="136"/>
      <c r="J478" s="134"/>
      <c r="K478" s="137"/>
      <c r="L478" s="134"/>
      <c r="M478" s="138"/>
      <c r="N478" s="138"/>
      <c r="O478" s="117">
        <f t="shared" si="35"/>
        <v>0</v>
      </c>
      <c r="P478" s="41"/>
      <c r="Q478" s="41"/>
      <c r="R478" s="120">
        <f t="shared" si="36"/>
        <v>0</v>
      </c>
      <c r="S478" s="139"/>
      <c r="T478" s="280"/>
      <c r="U478" s="41"/>
      <c r="V478" s="41"/>
      <c r="W478" s="138"/>
      <c r="X478" s="138"/>
      <c r="Y478" s="117">
        <f t="shared" si="37"/>
        <v>0</v>
      </c>
      <c r="Z478" s="118" t="str">
        <f t="shared" si="38"/>
        <v xml:space="preserve"> </v>
      </c>
      <c r="AA478" s="141"/>
      <c r="AB478" s="139"/>
      <c r="AC478" s="139"/>
      <c r="AD478" s="139"/>
      <c r="AE478" s="119">
        <f t="shared" si="39"/>
        <v>0</v>
      </c>
      <c r="AF478" s="139"/>
      <c r="AG478" s="139"/>
      <c r="AH478" s="143"/>
      <c r="AI478" s="143"/>
      <c r="AJ478" s="143"/>
      <c r="AK478" s="143"/>
      <c r="AL478" s="143"/>
    </row>
    <row r="479" spans="1:38" ht="12.75" x14ac:dyDescent="0.2">
      <c r="A479" s="116">
        <v>474</v>
      </c>
      <c r="B479" s="134"/>
      <c r="C479" s="135"/>
      <c r="D479" s="135"/>
      <c r="E479" s="135"/>
      <c r="F479" s="135"/>
      <c r="G479" s="134"/>
      <c r="H479" s="136"/>
      <c r="I479" s="136"/>
      <c r="J479" s="134"/>
      <c r="K479" s="137"/>
      <c r="L479" s="134"/>
      <c r="M479" s="138"/>
      <c r="N479" s="138"/>
      <c r="O479" s="117">
        <f t="shared" si="35"/>
        <v>0</v>
      </c>
      <c r="P479" s="41"/>
      <c r="Q479" s="41"/>
      <c r="R479" s="120">
        <f t="shared" si="36"/>
        <v>0</v>
      </c>
      <c r="S479" s="139"/>
      <c r="T479" s="280"/>
      <c r="U479" s="41"/>
      <c r="V479" s="41"/>
      <c r="W479" s="138"/>
      <c r="X479" s="138"/>
      <c r="Y479" s="117">
        <f t="shared" si="37"/>
        <v>0</v>
      </c>
      <c r="Z479" s="118" t="str">
        <f t="shared" si="38"/>
        <v xml:space="preserve"> </v>
      </c>
      <c r="AA479" s="141"/>
      <c r="AB479" s="139"/>
      <c r="AC479" s="139"/>
      <c r="AD479" s="139"/>
      <c r="AE479" s="119">
        <f t="shared" si="39"/>
        <v>0</v>
      </c>
      <c r="AF479" s="139"/>
      <c r="AG479" s="139"/>
      <c r="AH479" s="143"/>
      <c r="AI479" s="143"/>
      <c r="AJ479" s="143"/>
      <c r="AK479" s="143"/>
      <c r="AL479" s="143"/>
    </row>
    <row r="480" spans="1:38" ht="12.75" x14ac:dyDescent="0.2">
      <c r="A480" s="116">
        <v>475</v>
      </c>
      <c r="B480" s="134"/>
      <c r="C480" s="135"/>
      <c r="D480" s="135"/>
      <c r="E480" s="135"/>
      <c r="F480" s="135"/>
      <c r="G480" s="134"/>
      <c r="H480" s="136"/>
      <c r="I480" s="136"/>
      <c r="J480" s="134"/>
      <c r="K480" s="137"/>
      <c r="L480" s="134"/>
      <c r="M480" s="138"/>
      <c r="N480" s="138"/>
      <c r="O480" s="117">
        <f t="shared" si="35"/>
        <v>0</v>
      </c>
      <c r="P480" s="41"/>
      <c r="Q480" s="41"/>
      <c r="R480" s="120">
        <f t="shared" si="36"/>
        <v>0</v>
      </c>
      <c r="S480" s="139"/>
      <c r="T480" s="280"/>
      <c r="U480" s="41"/>
      <c r="V480" s="41"/>
      <c r="W480" s="138"/>
      <c r="X480" s="138"/>
      <c r="Y480" s="117">
        <f t="shared" si="37"/>
        <v>0</v>
      </c>
      <c r="Z480" s="118" t="str">
        <f t="shared" si="38"/>
        <v xml:space="preserve"> </v>
      </c>
      <c r="AA480" s="141"/>
      <c r="AB480" s="139"/>
      <c r="AC480" s="139"/>
      <c r="AD480" s="139"/>
      <c r="AE480" s="119">
        <f t="shared" si="39"/>
        <v>0</v>
      </c>
      <c r="AF480" s="139"/>
      <c r="AG480" s="139"/>
      <c r="AH480" s="143"/>
      <c r="AI480" s="143"/>
      <c r="AJ480" s="143"/>
      <c r="AK480" s="143"/>
      <c r="AL480" s="143"/>
    </row>
    <row r="481" spans="1:38" ht="12.75" x14ac:dyDescent="0.2">
      <c r="A481" s="116">
        <v>476</v>
      </c>
      <c r="B481" s="134"/>
      <c r="C481" s="135"/>
      <c r="D481" s="135"/>
      <c r="E481" s="135"/>
      <c r="F481" s="135"/>
      <c r="G481" s="134"/>
      <c r="H481" s="136"/>
      <c r="I481" s="136"/>
      <c r="J481" s="134"/>
      <c r="K481" s="137"/>
      <c r="L481" s="134"/>
      <c r="M481" s="138"/>
      <c r="N481" s="138"/>
      <c r="O481" s="117">
        <f t="shared" si="35"/>
        <v>0</v>
      </c>
      <c r="P481" s="41"/>
      <c r="Q481" s="41"/>
      <c r="R481" s="120">
        <f t="shared" si="36"/>
        <v>0</v>
      </c>
      <c r="S481" s="139"/>
      <c r="T481" s="280"/>
      <c r="U481" s="41"/>
      <c r="V481" s="41"/>
      <c r="W481" s="138"/>
      <c r="X481" s="138"/>
      <c r="Y481" s="117">
        <f t="shared" si="37"/>
        <v>0</v>
      </c>
      <c r="Z481" s="118" t="str">
        <f t="shared" si="38"/>
        <v xml:space="preserve"> </v>
      </c>
      <c r="AA481" s="141"/>
      <c r="AB481" s="139"/>
      <c r="AC481" s="139"/>
      <c r="AD481" s="139"/>
      <c r="AE481" s="119">
        <f t="shared" si="39"/>
        <v>0</v>
      </c>
      <c r="AF481" s="139"/>
      <c r="AG481" s="139"/>
      <c r="AH481" s="143"/>
      <c r="AI481" s="143"/>
      <c r="AJ481" s="143"/>
      <c r="AK481" s="143"/>
      <c r="AL481" s="143"/>
    </row>
    <row r="482" spans="1:38" ht="12.75" x14ac:dyDescent="0.2">
      <c r="A482" s="116">
        <v>477</v>
      </c>
      <c r="B482" s="134"/>
      <c r="C482" s="135"/>
      <c r="D482" s="135"/>
      <c r="E482" s="135"/>
      <c r="F482" s="135"/>
      <c r="G482" s="134"/>
      <c r="H482" s="136"/>
      <c r="I482" s="136"/>
      <c r="J482" s="134"/>
      <c r="K482" s="137"/>
      <c r="L482" s="134"/>
      <c r="M482" s="138"/>
      <c r="N482" s="138"/>
      <c r="O482" s="117">
        <f t="shared" si="35"/>
        <v>0</v>
      </c>
      <c r="P482" s="41"/>
      <c r="Q482" s="41"/>
      <c r="R482" s="120">
        <f t="shared" si="36"/>
        <v>0</v>
      </c>
      <c r="S482" s="139"/>
      <c r="T482" s="280"/>
      <c r="U482" s="41"/>
      <c r="V482" s="41"/>
      <c r="W482" s="138"/>
      <c r="X482" s="138"/>
      <c r="Y482" s="117">
        <f t="shared" si="37"/>
        <v>0</v>
      </c>
      <c r="Z482" s="118" t="str">
        <f t="shared" si="38"/>
        <v xml:space="preserve"> </v>
      </c>
      <c r="AA482" s="141"/>
      <c r="AB482" s="139"/>
      <c r="AC482" s="139"/>
      <c r="AD482" s="139"/>
      <c r="AE482" s="119">
        <f t="shared" si="39"/>
        <v>0</v>
      </c>
      <c r="AF482" s="139"/>
      <c r="AG482" s="139"/>
      <c r="AH482" s="143"/>
      <c r="AI482" s="143"/>
      <c r="AJ482" s="143"/>
      <c r="AK482" s="143"/>
      <c r="AL482" s="143"/>
    </row>
    <row r="483" spans="1:38" ht="12.75" x14ac:dyDescent="0.2">
      <c r="A483" s="116">
        <v>478</v>
      </c>
      <c r="B483" s="134"/>
      <c r="C483" s="135"/>
      <c r="D483" s="135"/>
      <c r="E483" s="135"/>
      <c r="F483" s="135"/>
      <c r="G483" s="134"/>
      <c r="H483" s="136"/>
      <c r="I483" s="136"/>
      <c r="J483" s="134"/>
      <c r="K483" s="137"/>
      <c r="L483" s="134"/>
      <c r="M483" s="138"/>
      <c r="N483" s="138"/>
      <c r="O483" s="117">
        <f t="shared" si="35"/>
        <v>0</v>
      </c>
      <c r="P483" s="41"/>
      <c r="Q483" s="41"/>
      <c r="R483" s="120">
        <f t="shared" si="36"/>
        <v>0</v>
      </c>
      <c r="S483" s="139"/>
      <c r="T483" s="280"/>
      <c r="U483" s="41"/>
      <c r="V483" s="41"/>
      <c r="W483" s="138"/>
      <c r="X483" s="138"/>
      <c r="Y483" s="117">
        <f t="shared" si="37"/>
        <v>0</v>
      </c>
      <c r="Z483" s="118" t="str">
        <f t="shared" si="38"/>
        <v xml:space="preserve"> </v>
      </c>
      <c r="AA483" s="141"/>
      <c r="AB483" s="139"/>
      <c r="AC483" s="139"/>
      <c r="AD483" s="139"/>
      <c r="AE483" s="119">
        <f t="shared" si="39"/>
        <v>0</v>
      </c>
      <c r="AF483" s="139"/>
      <c r="AG483" s="139"/>
      <c r="AH483" s="143"/>
      <c r="AI483" s="143"/>
      <c r="AJ483" s="143"/>
      <c r="AK483" s="143"/>
      <c r="AL483" s="143"/>
    </row>
    <row r="484" spans="1:38" ht="12.75" x14ac:dyDescent="0.2">
      <c r="A484" s="116">
        <v>479</v>
      </c>
      <c r="B484" s="134"/>
      <c r="C484" s="135"/>
      <c r="D484" s="135"/>
      <c r="E484" s="135"/>
      <c r="F484" s="135"/>
      <c r="G484" s="134"/>
      <c r="H484" s="136"/>
      <c r="I484" s="136"/>
      <c r="J484" s="134"/>
      <c r="K484" s="137"/>
      <c r="L484" s="134"/>
      <c r="M484" s="138"/>
      <c r="N484" s="138"/>
      <c r="O484" s="117">
        <f t="shared" si="35"/>
        <v>0</v>
      </c>
      <c r="P484" s="41"/>
      <c r="Q484" s="41"/>
      <c r="R484" s="120">
        <f t="shared" si="36"/>
        <v>0</v>
      </c>
      <c r="S484" s="139"/>
      <c r="T484" s="280"/>
      <c r="U484" s="41"/>
      <c r="V484" s="41"/>
      <c r="W484" s="138"/>
      <c r="X484" s="138"/>
      <c r="Y484" s="117">
        <f t="shared" si="37"/>
        <v>0</v>
      </c>
      <c r="Z484" s="118" t="str">
        <f t="shared" si="38"/>
        <v xml:space="preserve"> </v>
      </c>
      <c r="AA484" s="141"/>
      <c r="AB484" s="139"/>
      <c r="AC484" s="139"/>
      <c r="AD484" s="139"/>
      <c r="AE484" s="119">
        <f t="shared" si="39"/>
        <v>0</v>
      </c>
      <c r="AF484" s="139"/>
      <c r="AG484" s="139"/>
      <c r="AH484" s="143"/>
      <c r="AI484" s="143"/>
      <c r="AJ484" s="143"/>
      <c r="AK484" s="143"/>
      <c r="AL484" s="143"/>
    </row>
    <row r="485" spans="1:38" ht="12.75" x14ac:dyDescent="0.2">
      <c r="A485" s="116">
        <v>480</v>
      </c>
      <c r="B485" s="134"/>
      <c r="C485" s="135"/>
      <c r="D485" s="135"/>
      <c r="E485" s="135"/>
      <c r="F485" s="135"/>
      <c r="G485" s="134"/>
      <c r="H485" s="136"/>
      <c r="I485" s="136"/>
      <c r="J485" s="134"/>
      <c r="K485" s="137"/>
      <c r="L485" s="134"/>
      <c r="M485" s="138"/>
      <c r="N485" s="138"/>
      <c r="O485" s="117">
        <f t="shared" si="35"/>
        <v>0</v>
      </c>
      <c r="P485" s="41"/>
      <c r="Q485" s="41"/>
      <c r="R485" s="120">
        <f t="shared" si="36"/>
        <v>0</v>
      </c>
      <c r="S485" s="139"/>
      <c r="T485" s="280"/>
      <c r="U485" s="41"/>
      <c r="V485" s="41"/>
      <c r="W485" s="138"/>
      <c r="X485" s="138"/>
      <c r="Y485" s="117">
        <f t="shared" si="37"/>
        <v>0</v>
      </c>
      <c r="Z485" s="118" t="str">
        <f t="shared" si="38"/>
        <v xml:space="preserve"> </v>
      </c>
      <c r="AA485" s="141"/>
      <c r="AB485" s="139"/>
      <c r="AC485" s="139"/>
      <c r="AD485" s="139"/>
      <c r="AE485" s="119">
        <f t="shared" si="39"/>
        <v>0</v>
      </c>
      <c r="AF485" s="139"/>
      <c r="AG485" s="139"/>
      <c r="AH485" s="143"/>
      <c r="AI485" s="143"/>
      <c r="AJ485" s="143"/>
      <c r="AK485" s="143"/>
      <c r="AL485" s="143"/>
    </row>
    <row r="486" spans="1:38" ht="12.75" x14ac:dyDescent="0.2">
      <c r="A486" s="116">
        <v>481</v>
      </c>
      <c r="B486" s="134"/>
      <c r="C486" s="135"/>
      <c r="D486" s="135"/>
      <c r="E486" s="135"/>
      <c r="F486" s="135"/>
      <c r="G486" s="134"/>
      <c r="H486" s="136"/>
      <c r="I486" s="136"/>
      <c r="J486" s="134"/>
      <c r="K486" s="137"/>
      <c r="L486" s="134"/>
      <c r="M486" s="138"/>
      <c r="N486" s="138"/>
      <c r="O486" s="117">
        <f t="shared" si="35"/>
        <v>0</v>
      </c>
      <c r="P486" s="41"/>
      <c r="Q486" s="41"/>
      <c r="R486" s="120">
        <f t="shared" si="36"/>
        <v>0</v>
      </c>
      <c r="S486" s="139"/>
      <c r="T486" s="280"/>
      <c r="U486" s="41"/>
      <c r="V486" s="41"/>
      <c r="W486" s="138"/>
      <c r="X486" s="138"/>
      <c r="Y486" s="117">
        <f t="shared" si="37"/>
        <v>0</v>
      </c>
      <c r="Z486" s="118" t="str">
        <f t="shared" si="38"/>
        <v xml:space="preserve"> </v>
      </c>
      <c r="AA486" s="141"/>
      <c r="AB486" s="139"/>
      <c r="AC486" s="139"/>
      <c r="AD486" s="139"/>
      <c r="AE486" s="119">
        <f t="shared" si="39"/>
        <v>0</v>
      </c>
      <c r="AF486" s="139"/>
      <c r="AG486" s="139"/>
      <c r="AH486" s="143"/>
      <c r="AI486" s="143"/>
      <c r="AJ486" s="143"/>
      <c r="AK486" s="143"/>
      <c r="AL486" s="143"/>
    </row>
    <row r="487" spans="1:38" ht="12.75" x14ac:dyDescent="0.2">
      <c r="A487" s="116">
        <v>482</v>
      </c>
      <c r="B487" s="134"/>
      <c r="C487" s="135"/>
      <c r="D487" s="135"/>
      <c r="E487" s="135"/>
      <c r="F487" s="135"/>
      <c r="G487" s="134"/>
      <c r="H487" s="136"/>
      <c r="I487" s="136"/>
      <c r="J487" s="134"/>
      <c r="K487" s="137"/>
      <c r="L487" s="134"/>
      <c r="M487" s="138"/>
      <c r="N487" s="138"/>
      <c r="O487" s="117">
        <f t="shared" si="35"/>
        <v>0</v>
      </c>
      <c r="P487" s="41"/>
      <c r="Q487" s="41"/>
      <c r="R487" s="120">
        <f t="shared" si="36"/>
        <v>0</v>
      </c>
      <c r="S487" s="139"/>
      <c r="T487" s="280"/>
      <c r="U487" s="41"/>
      <c r="V487" s="41"/>
      <c r="W487" s="138"/>
      <c r="X487" s="138"/>
      <c r="Y487" s="117">
        <f t="shared" si="37"/>
        <v>0</v>
      </c>
      <c r="Z487" s="118" t="str">
        <f t="shared" si="38"/>
        <v xml:space="preserve"> </v>
      </c>
      <c r="AA487" s="141"/>
      <c r="AB487" s="139"/>
      <c r="AC487" s="139"/>
      <c r="AD487" s="139"/>
      <c r="AE487" s="119">
        <f t="shared" si="39"/>
        <v>0</v>
      </c>
      <c r="AF487" s="139"/>
      <c r="AG487" s="139"/>
      <c r="AH487" s="143"/>
      <c r="AI487" s="143"/>
      <c r="AJ487" s="143"/>
      <c r="AK487" s="143"/>
      <c r="AL487" s="143"/>
    </row>
    <row r="488" spans="1:38" ht="12.75" x14ac:dyDescent="0.2">
      <c r="A488" s="116">
        <v>483</v>
      </c>
      <c r="B488" s="134"/>
      <c r="C488" s="135"/>
      <c r="D488" s="135"/>
      <c r="E488" s="135"/>
      <c r="F488" s="135"/>
      <c r="G488" s="134"/>
      <c r="H488" s="136"/>
      <c r="I488" s="136"/>
      <c r="J488" s="134"/>
      <c r="K488" s="137"/>
      <c r="L488" s="134"/>
      <c r="M488" s="138"/>
      <c r="N488" s="138"/>
      <c r="O488" s="117">
        <f t="shared" si="35"/>
        <v>0</v>
      </c>
      <c r="P488" s="41"/>
      <c r="Q488" s="41"/>
      <c r="R488" s="120">
        <f t="shared" si="36"/>
        <v>0</v>
      </c>
      <c r="S488" s="139"/>
      <c r="T488" s="280"/>
      <c r="U488" s="41"/>
      <c r="V488" s="41"/>
      <c r="W488" s="138"/>
      <c r="X488" s="138"/>
      <c r="Y488" s="117">
        <f t="shared" si="37"/>
        <v>0</v>
      </c>
      <c r="Z488" s="118" t="str">
        <f t="shared" si="38"/>
        <v xml:space="preserve"> </v>
      </c>
      <c r="AA488" s="141"/>
      <c r="AB488" s="139"/>
      <c r="AC488" s="139"/>
      <c r="AD488" s="139"/>
      <c r="AE488" s="119">
        <f t="shared" si="39"/>
        <v>0</v>
      </c>
      <c r="AF488" s="139"/>
      <c r="AG488" s="139"/>
      <c r="AH488" s="143"/>
      <c r="AI488" s="143"/>
      <c r="AJ488" s="143"/>
      <c r="AK488" s="143"/>
      <c r="AL488" s="143"/>
    </row>
    <row r="489" spans="1:38" ht="12.75" x14ac:dyDescent="0.2">
      <c r="A489" s="116">
        <v>484</v>
      </c>
      <c r="B489" s="134"/>
      <c r="C489" s="135"/>
      <c r="D489" s="135"/>
      <c r="E489" s="135"/>
      <c r="F489" s="135"/>
      <c r="G489" s="134"/>
      <c r="H489" s="136"/>
      <c r="I489" s="136"/>
      <c r="J489" s="134"/>
      <c r="K489" s="137"/>
      <c r="L489" s="134"/>
      <c r="M489" s="138"/>
      <c r="N489" s="138"/>
      <c r="O489" s="117">
        <f t="shared" si="35"/>
        <v>0</v>
      </c>
      <c r="P489" s="41"/>
      <c r="Q489" s="41"/>
      <c r="R489" s="120">
        <f t="shared" si="36"/>
        <v>0</v>
      </c>
      <c r="S489" s="139"/>
      <c r="T489" s="280"/>
      <c r="U489" s="41"/>
      <c r="V489" s="41"/>
      <c r="W489" s="138"/>
      <c r="X489" s="138"/>
      <c r="Y489" s="117">
        <f t="shared" si="37"/>
        <v>0</v>
      </c>
      <c r="Z489" s="118" t="str">
        <f t="shared" si="38"/>
        <v xml:space="preserve"> </v>
      </c>
      <c r="AA489" s="141"/>
      <c r="AB489" s="139"/>
      <c r="AC489" s="139"/>
      <c r="AD489" s="139"/>
      <c r="AE489" s="119">
        <f t="shared" si="39"/>
        <v>0</v>
      </c>
      <c r="AF489" s="139"/>
      <c r="AG489" s="139"/>
      <c r="AH489" s="143"/>
      <c r="AI489" s="143"/>
      <c r="AJ489" s="143"/>
      <c r="AK489" s="143"/>
      <c r="AL489" s="143"/>
    </row>
    <row r="490" spans="1:38" ht="12.75" x14ac:dyDescent="0.2">
      <c r="A490" s="116">
        <v>485</v>
      </c>
      <c r="B490" s="134"/>
      <c r="C490" s="135"/>
      <c r="D490" s="135"/>
      <c r="E490" s="135"/>
      <c r="F490" s="135"/>
      <c r="G490" s="134"/>
      <c r="H490" s="136"/>
      <c r="I490" s="136"/>
      <c r="J490" s="134"/>
      <c r="K490" s="137"/>
      <c r="L490" s="134"/>
      <c r="M490" s="138"/>
      <c r="N490" s="138"/>
      <c r="O490" s="117">
        <f t="shared" si="35"/>
        <v>0</v>
      </c>
      <c r="P490" s="41"/>
      <c r="Q490" s="41"/>
      <c r="R490" s="120">
        <f t="shared" si="36"/>
        <v>0</v>
      </c>
      <c r="S490" s="139"/>
      <c r="T490" s="280"/>
      <c r="U490" s="41"/>
      <c r="V490" s="41"/>
      <c r="W490" s="138"/>
      <c r="X490" s="138"/>
      <c r="Y490" s="117">
        <f t="shared" si="37"/>
        <v>0</v>
      </c>
      <c r="Z490" s="118" t="str">
        <f t="shared" si="38"/>
        <v xml:space="preserve"> </v>
      </c>
      <c r="AA490" s="141"/>
      <c r="AB490" s="139"/>
      <c r="AC490" s="139"/>
      <c r="AD490" s="139"/>
      <c r="AE490" s="119">
        <f t="shared" si="39"/>
        <v>0</v>
      </c>
      <c r="AF490" s="139"/>
      <c r="AG490" s="139"/>
      <c r="AH490" s="143"/>
      <c r="AI490" s="143"/>
      <c r="AJ490" s="143"/>
      <c r="AK490" s="143"/>
      <c r="AL490" s="143"/>
    </row>
    <row r="491" spans="1:38" ht="12.75" x14ac:dyDescent="0.2">
      <c r="A491" s="116">
        <v>486</v>
      </c>
      <c r="B491" s="134"/>
      <c r="C491" s="135"/>
      <c r="D491" s="135"/>
      <c r="E491" s="135"/>
      <c r="F491" s="135"/>
      <c r="G491" s="134"/>
      <c r="H491" s="136"/>
      <c r="I491" s="136"/>
      <c r="J491" s="134"/>
      <c r="K491" s="137"/>
      <c r="L491" s="134"/>
      <c r="M491" s="138"/>
      <c r="N491" s="138"/>
      <c r="O491" s="117">
        <f t="shared" si="35"/>
        <v>0</v>
      </c>
      <c r="P491" s="41"/>
      <c r="Q491" s="41"/>
      <c r="R491" s="120">
        <f t="shared" si="36"/>
        <v>0</v>
      </c>
      <c r="S491" s="139"/>
      <c r="T491" s="280"/>
      <c r="U491" s="41"/>
      <c r="V491" s="41"/>
      <c r="W491" s="138"/>
      <c r="X491" s="138"/>
      <c r="Y491" s="117">
        <f t="shared" si="37"/>
        <v>0</v>
      </c>
      <c r="Z491" s="118" t="str">
        <f t="shared" si="38"/>
        <v xml:space="preserve"> </v>
      </c>
      <c r="AA491" s="141"/>
      <c r="AB491" s="139"/>
      <c r="AC491" s="139"/>
      <c r="AD491" s="139"/>
      <c r="AE491" s="119">
        <f t="shared" si="39"/>
        <v>0</v>
      </c>
      <c r="AF491" s="139"/>
      <c r="AG491" s="139"/>
      <c r="AH491" s="143"/>
      <c r="AI491" s="143"/>
      <c r="AJ491" s="143"/>
      <c r="AK491" s="143"/>
      <c r="AL491" s="143"/>
    </row>
    <row r="492" spans="1:38" ht="12.75" x14ac:dyDescent="0.2">
      <c r="A492" s="116">
        <v>487</v>
      </c>
      <c r="B492" s="134"/>
      <c r="C492" s="135"/>
      <c r="D492" s="135"/>
      <c r="E492" s="135"/>
      <c r="F492" s="135"/>
      <c r="G492" s="134"/>
      <c r="H492" s="136"/>
      <c r="I492" s="136"/>
      <c r="J492" s="134"/>
      <c r="K492" s="137"/>
      <c r="L492" s="134"/>
      <c r="M492" s="138"/>
      <c r="N492" s="138"/>
      <c r="O492" s="117">
        <f t="shared" si="35"/>
        <v>0</v>
      </c>
      <c r="P492" s="41"/>
      <c r="Q492" s="41"/>
      <c r="R492" s="120">
        <f t="shared" si="36"/>
        <v>0</v>
      </c>
      <c r="S492" s="139"/>
      <c r="T492" s="280"/>
      <c r="U492" s="41"/>
      <c r="V492" s="41"/>
      <c r="W492" s="138"/>
      <c r="X492" s="138"/>
      <c r="Y492" s="117">
        <f t="shared" si="37"/>
        <v>0</v>
      </c>
      <c r="Z492" s="118" t="str">
        <f t="shared" si="38"/>
        <v xml:space="preserve"> </v>
      </c>
      <c r="AA492" s="141"/>
      <c r="AB492" s="139"/>
      <c r="AC492" s="139"/>
      <c r="AD492" s="139"/>
      <c r="AE492" s="119">
        <f t="shared" si="39"/>
        <v>0</v>
      </c>
      <c r="AF492" s="139"/>
      <c r="AG492" s="139"/>
      <c r="AH492" s="143"/>
      <c r="AI492" s="143"/>
      <c r="AJ492" s="143"/>
      <c r="AK492" s="143"/>
      <c r="AL492" s="143"/>
    </row>
    <row r="493" spans="1:38" ht="12.75" x14ac:dyDescent="0.2">
      <c r="A493" s="116">
        <v>488</v>
      </c>
      <c r="B493" s="134"/>
      <c r="C493" s="135"/>
      <c r="D493" s="135"/>
      <c r="E493" s="135"/>
      <c r="F493" s="135"/>
      <c r="G493" s="134"/>
      <c r="H493" s="136"/>
      <c r="I493" s="136"/>
      <c r="J493" s="134"/>
      <c r="K493" s="137"/>
      <c r="L493" s="134"/>
      <c r="M493" s="138"/>
      <c r="N493" s="138"/>
      <c r="O493" s="117">
        <f t="shared" si="35"/>
        <v>0</v>
      </c>
      <c r="P493" s="41"/>
      <c r="Q493" s="41"/>
      <c r="R493" s="120">
        <f t="shared" si="36"/>
        <v>0</v>
      </c>
      <c r="S493" s="139"/>
      <c r="T493" s="280"/>
      <c r="U493" s="41"/>
      <c r="V493" s="41"/>
      <c r="W493" s="138"/>
      <c r="X493" s="138"/>
      <c r="Y493" s="117">
        <f t="shared" si="37"/>
        <v>0</v>
      </c>
      <c r="Z493" s="118" t="str">
        <f t="shared" si="38"/>
        <v xml:space="preserve"> </v>
      </c>
      <c r="AA493" s="141"/>
      <c r="AB493" s="139"/>
      <c r="AC493" s="139"/>
      <c r="AD493" s="139"/>
      <c r="AE493" s="119">
        <f t="shared" si="39"/>
        <v>0</v>
      </c>
      <c r="AF493" s="139"/>
      <c r="AG493" s="139"/>
      <c r="AH493" s="143"/>
      <c r="AI493" s="143"/>
      <c r="AJ493" s="143"/>
      <c r="AK493" s="143"/>
      <c r="AL493" s="143"/>
    </row>
    <row r="494" spans="1:38" ht="12.75" x14ac:dyDescent="0.2">
      <c r="A494" s="116">
        <v>489</v>
      </c>
      <c r="B494" s="134"/>
      <c r="C494" s="135"/>
      <c r="D494" s="135"/>
      <c r="E494" s="135"/>
      <c r="F494" s="135"/>
      <c r="G494" s="134"/>
      <c r="H494" s="136"/>
      <c r="I494" s="136"/>
      <c r="J494" s="134"/>
      <c r="K494" s="137"/>
      <c r="L494" s="134"/>
      <c r="M494" s="138"/>
      <c r="N494" s="138"/>
      <c r="O494" s="117">
        <f t="shared" si="35"/>
        <v>0</v>
      </c>
      <c r="P494" s="41"/>
      <c r="Q494" s="41"/>
      <c r="R494" s="120">
        <f t="shared" si="36"/>
        <v>0</v>
      </c>
      <c r="S494" s="139"/>
      <c r="T494" s="280"/>
      <c r="U494" s="41"/>
      <c r="V494" s="41"/>
      <c r="W494" s="138"/>
      <c r="X494" s="138"/>
      <c r="Y494" s="117">
        <f t="shared" si="37"/>
        <v>0</v>
      </c>
      <c r="Z494" s="118" t="str">
        <f t="shared" si="38"/>
        <v xml:space="preserve"> </v>
      </c>
      <c r="AA494" s="141"/>
      <c r="AB494" s="139"/>
      <c r="AC494" s="139"/>
      <c r="AD494" s="139"/>
      <c r="AE494" s="119">
        <f t="shared" si="39"/>
        <v>0</v>
      </c>
      <c r="AF494" s="139"/>
      <c r="AG494" s="139"/>
      <c r="AH494" s="143"/>
      <c r="AI494" s="143"/>
      <c r="AJ494" s="143"/>
      <c r="AK494" s="143"/>
      <c r="AL494" s="143"/>
    </row>
    <row r="495" spans="1:38" ht="12.75" x14ac:dyDescent="0.2">
      <c r="A495" s="116">
        <v>490</v>
      </c>
      <c r="B495" s="134"/>
      <c r="C495" s="135"/>
      <c r="D495" s="135"/>
      <c r="E495" s="135"/>
      <c r="F495" s="135"/>
      <c r="G495" s="134"/>
      <c r="H495" s="136"/>
      <c r="I495" s="136"/>
      <c r="J495" s="134"/>
      <c r="K495" s="137"/>
      <c r="L495" s="134"/>
      <c r="M495" s="138"/>
      <c r="N495" s="138"/>
      <c r="O495" s="117">
        <f t="shared" si="35"/>
        <v>0</v>
      </c>
      <c r="P495" s="41"/>
      <c r="Q495" s="41"/>
      <c r="R495" s="120">
        <f t="shared" si="36"/>
        <v>0</v>
      </c>
      <c r="S495" s="139"/>
      <c r="T495" s="280"/>
      <c r="U495" s="41"/>
      <c r="V495" s="41"/>
      <c r="W495" s="138"/>
      <c r="X495" s="138"/>
      <c r="Y495" s="117">
        <f t="shared" si="37"/>
        <v>0</v>
      </c>
      <c r="Z495" s="118" t="str">
        <f t="shared" si="38"/>
        <v xml:space="preserve"> </v>
      </c>
      <c r="AA495" s="141"/>
      <c r="AB495" s="139"/>
      <c r="AC495" s="139"/>
      <c r="AD495" s="139"/>
      <c r="AE495" s="119">
        <f t="shared" si="39"/>
        <v>0</v>
      </c>
      <c r="AF495" s="139"/>
      <c r="AG495" s="139"/>
      <c r="AH495" s="143"/>
      <c r="AI495" s="143"/>
      <c r="AJ495" s="143"/>
      <c r="AK495" s="143"/>
      <c r="AL495" s="143"/>
    </row>
    <row r="496" spans="1:38" ht="12.75" x14ac:dyDescent="0.2">
      <c r="A496" s="116">
        <v>491</v>
      </c>
      <c r="B496" s="134"/>
      <c r="C496" s="135"/>
      <c r="D496" s="135"/>
      <c r="E496" s="135"/>
      <c r="F496" s="135"/>
      <c r="G496" s="134"/>
      <c r="H496" s="136"/>
      <c r="I496" s="136"/>
      <c r="J496" s="134"/>
      <c r="K496" s="137"/>
      <c r="L496" s="134"/>
      <c r="M496" s="138"/>
      <c r="N496" s="138"/>
      <c r="O496" s="117">
        <f t="shared" si="35"/>
        <v>0</v>
      </c>
      <c r="P496" s="41"/>
      <c r="Q496" s="41"/>
      <c r="R496" s="120">
        <f t="shared" si="36"/>
        <v>0</v>
      </c>
      <c r="S496" s="139"/>
      <c r="T496" s="280"/>
      <c r="U496" s="41"/>
      <c r="V496" s="41"/>
      <c r="W496" s="138"/>
      <c r="X496" s="138"/>
      <c r="Y496" s="117">
        <f t="shared" si="37"/>
        <v>0</v>
      </c>
      <c r="Z496" s="118" t="str">
        <f t="shared" si="38"/>
        <v xml:space="preserve"> </v>
      </c>
      <c r="AA496" s="141"/>
      <c r="AB496" s="139"/>
      <c r="AC496" s="139"/>
      <c r="AD496" s="139"/>
      <c r="AE496" s="119">
        <f t="shared" si="39"/>
        <v>0</v>
      </c>
      <c r="AF496" s="139"/>
      <c r="AG496" s="139"/>
      <c r="AH496" s="143"/>
      <c r="AI496" s="143"/>
      <c r="AJ496" s="143"/>
      <c r="AK496" s="143"/>
      <c r="AL496" s="143"/>
    </row>
    <row r="497" spans="1:38" ht="12.75" x14ac:dyDescent="0.2">
      <c r="A497" s="116">
        <v>492</v>
      </c>
      <c r="B497" s="134"/>
      <c r="C497" s="135"/>
      <c r="D497" s="135"/>
      <c r="E497" s="135"/>
      <c r="F497" s="135"/>
      <c r="G497" s="134"/>
      <c r="H497" s="136"/>
      <c r="I497" s="136"/>
      <c r="J497" s="134"/>
      <c r="K497" s="137"/>
      <c r="L497" s="134"/>
      <c r="M497" s="138"/>
      <c r="N497" s="138"/>
      <c r="O497" s="117">
        <f t="shared" si="35"/>
        <v>0</v>
      </c>
      <c r="P497" s="41"/>
      <c r="Q497" s="41"/>
      <c r="R497" s="120">
        <f t="shared" si="36"/>
        <v>0</v>
      </c>
      <c r="S497" s="139"/>
      <c r="T497" s="280"/>
      <c r="U497" s="41"/>
      <c r="V497" s="41"/>
      <c r="W497" s="138"/>
      <c r="X497" s="138"/>
      <c r="Y497" s="117">
        <f t="shared" si="37"/>
        <v>0</v>
      </c>
      <c r="Z497" s="118" t="str">
        <f t="shared" si="38"/>
        <v xml:space="preserve"> </v>
      </c>
      <c r="AA497" s="141"/>
      <c r="AB497" s="139"/>
      <c r="AC497" s="139"/>
      <c r="AD497" s="139"/>
      <c r="AE497" s="119">
        <f t="shared" si="39"/>
        <v>0</v>
      </c>
      <c r="AF497" s="139"/>
      <c r="AG497" s="139"/>
      <c r="AH497" s="143"/>
      <c r="AI497" s="143"/>
      <c r="AJ497" s="143"/>
      <c r="AK497" s="143"/>
      <c r="AL497" s="143"/>
    </row>
    <row r="498" spans="1:38" ht="12.75" x14ac:dyDescent="0.2">
      <c r="A498" s="116">
        <v>493</v>
      </c>
      <c r="B498" s="134"/>
      <c r="C498" s="135"/>
      <c r="D498" s="135"/>
      <c r="E498" s="135"/>
      <c r="F498" s="135"/>
      <c r="G498" s="134"/>
      <c r="H498" s="136"/>
      <c r="I498" s="136"/>
      <c r="J498" s="134"/>
      <c r="K498" s="137"/>
      <c r="L498" s="134"/>
      <c r="M498" s="138"/>
      <c r="N498" s="138"/>
      <c r="O498" s="117">
        <f t="shared" si="35"/>
        <v>0</v>
      </c>
      <c r="P498" s="41"/>
      <c r="Q498" s="41"/>
      <c r="R498" s="120">
        <f t="shared" si="36"/>
        <v>0</v>
      </c>
      <c r="S498" s="139"/>
      <c r="T498" s="280"/>
      <c r="U498" s="41"/>
      <c r="V498" s="41"/>
      <c r="W498" s="138"/>
      <c r="X498" s="138"/>
      <c r="Y498" s="117">
        <f t="shared" si="37"/>
        <v>0</v>
      </c>
      <c r="Z498" s="118" t="str">
        <f t="shared" si="38"/>
        <v xml:space="preserve"> </v>
      </c>
      <c r="AA498" s="141"/>
      <c r="AB498" s="139"/>
      <c r="AC498" s="139"/>
      <c r="AD498" s="139"/>
      <c r="AE498" s="119">
        <f t="shared" si="39"/>
        <v>0</v>
      </c>
      <c r="AF498" s="139"/>
      <c r="AG498" s="139"/>
      <c r="AH498" s="143"/>
      <c r="AI498" s="143"/>
      <c r="AJ498" s="143"/>
      <c r="AK498" s="143"/>
      <c r="AL498" s="143"/>
    </row>
    <row r="499" spans="1:38" ht="12.75" x14ac:dyDescent="0.2">
      <c r="A499" s="116">
        <v>494</v>
      </c>
      <c r="B499" s="134"/>
      <c r="C499" s="135"/>
      <c r="D499" s="135"/>
      <c r="E499" s="135"/>
      <c r="F499" s="135"/>
      <c r="G499" s="134"/>
      <c r="H499" s="136"/>
      <c r="I499" s="136"/>
      <c r="J499" s="134"/>
      <c r="K499" s="137"/>
      <c r="L499" s="134"/>
      <c r="M499" s="138"/>
      <c r="N499" s="138"/>
      <c r="O499" s="117">
        <f t="shared" si="35"/>
        <v>0</v>
      </c>
      <c r="P499" s="41"/>
      <c r="Q499" s="41"/>
      <c r="R499" s="120">
        <f t="shared" si="36"/>
        <v>0</v>
      </c>
      <c r="S499" s="139"/>
      <c r="T499" s="280"/>
      <c r="U499" s="41"/>
      <c r="V499" s="41"/>
      <c r="W499" s="138"/>
      <c r="X499" s="138"/>
      <c r="Y499" s="117">
        <f t="shared" si="37"/>
        <v>0</v>
      </c>
      <c r="Z499" s="118" t="str">
        <f t="shared" si="38"/>
        <v xml:space="preserve"> </v>
      </c>
      <c r="AA499" s="141"/>
      <c r="AB499" s="139"/>
      <c r="AC499" s="139"/>
      <c r="AD499" s="139"/>
      <c r="AE499" s="119">
        <f t="shared" si="39"/>
        <v>0</v>
      </c>
      <c r="AF499" s="139"/>
      <c r="AG499" s="139"/>
      <c r="AH499" s="143"/>
      <c r="AI499" s="143"/>
      <c r="AJ499" s="143"/>
      <c r="AK499" s="143"/>
      <c r="AL499" s="143"/>
    </row>
    <row r="500" spans="1:38" ht="12.75" x14ac:dyDescent="0.2">
      <c r="A500" s="116">
        <v>495</v>
      </c>
      <c r="B500" s="134"/>
      <c r="C500" s="135"/>
      <c r="D500" s="135"/>
      <c r="E500" s="135"/>
      <c r="F500" s="135"/>
      <c r="G500" s="134"/>
      <c r="H500" s="136"/>
      <c r="I500" s="136"/>
      <c r="J500" s="134"/>
      <c r="K500" s="137"/>
      <c r="L500" s="134"/>
      <c r="M500" s="138"/>
      <c r="N500" s="138"/>
      <c r="O500" s="117">
        <f t="shared" si="35"/>
        <v>0</v>
      </c>
      <c r="P500" s="41"/>
      <c r="Q500" s="41"/>
      <c r="R500" s="120">
        <f t="shared" si="36"/>
        <v>0</v>
      </c>
      <c r="S500" s="139"/>
      <c r="T500" s="280"/>
      <c r="U500" s="41"/>
      <c r="V500" s="41"/>
      <c r="W500" s="138"/>
      <c r="X500" s="138"/>
      <c r="Y500" s="117">
        <f t="shared" si="37"/>
        <v>0</v>
      </c>
      <c r="Z500" s="118" t="str">
        <f t="shared" si="38"/>
        <v xml:space="preserve"> </v>
      </c>
      <c r="AA500" s="141"/>
      <c r="AB500" s="139"/>
      <c r="AC500" s="139"/>
      <c r="AD500" s="139"/>
      <c r="AE500" s="119">
        <f t="shared" si="39"/>
        <v>0</v>
      </c>
      <c r="AF500" s="139"/>
      <c r="AG500" s="139"/>
      <c r="AH500" s="143"/>
      <c r="AI500" s="143"/>
      <c r="AJ500" s="143"/>
      <c r="AK500" s="143"/>
      <c r="AL500" s="143"/>
    </row>
    <row r="501" spans="1:38" ht="12.75" x14ac:dyDescent="0.2">
      <c r="A501" s="116">
        <v>496</v>
      </c>
      <c r="B501" s="134"/>
      <c r="C501" s="135"/>
      <c r="D501" s="135"/>
      <c r="E501" s="135"/>
      <c r="F501" s="135"/>
      <c r="G501" s="134"/>
      <c r="H501" s="136"/>
      <c r="I501" s="136"/>
      <c r="J501" s="134"/>
      <c r="K501" s="137"/>
      <c r="L501" s="134"/>
      <c r="M501" s="138"/>
      <c r="N501" s="138"/>
      <c r="O501" s="117">
        <f t="shared" si="35"/>
        <v>0</v>
      </c>
      <c r="P501" s="41"/>
      <c r="Q501" s="41"/>
      <c r="R501" s="120">
        <f t="shared" si="36"/>
        <v>0</v>
      </c>
      <c r="S501" s="139"/>
      <c r="T501" s="280"/>
      <c r="U501" s="41"/>
      <c r="V501" s="41"/>
      <c r="W501" s="138"/>
      <c r="X501" s="138"/>
      <c r="Y501" s="117">
        <f t="shared" si="37"/>
        <v>0</v>
      </c>
      <c r="Z501" s="118" t="str">
        <f t="shared" si="38"/>
        <v xml:space="preserve"> </v>
      </c>
      <c r="AA501" s="141"/>
      <c r="AB501" s="139"/>
      <c r="AC501" s="139"/>
      <c r="AD501" s="139"/>
      <c r="AE501" s="119">
        <f t="shared" si="39"/>
        <v>0</v>
      </c>
      <c r="AF501" s="139"/>
      <c r="AG501" s="139"/>
      <c r="AH501" s="143"/>
      <c r="AI501" s="143"/>
      <c r="AJ501" s="143"/>
      <c r="AK501" s="143"/>
      <c r="AL501" s="143"/>
    </row>
    <row r="502" spans="1:38" ht="12.75" x14ac:dyDescent="0.2">
      <c r="A502" s="116">
        <v>497</v>
      </c>
      <c r="B502" s="134"/>
      <c r="C502" s="135"/>
      <c r="D502" s="135"/>
      <c r="E502" s="135"/>
      <c r="F502" s="135"/>
      <c r="G502" s="134"/>
      <c r="H502" s="136"/>
      <c r="I502" s="136"/>
      <c r="J502" s="134"/>
      <c r="K502" s="137"/>
      <c r="L502" s="134"/>
      <c r="M502" s="138"/>
      <c r="N502" s="138"/>
      <c r="O502" s="117">
        <f t="shared" si="35"/>
        <v>0</v>
      </c>
      <c r="P502" s="41"/>
      <c r="Q502" s="41"/>
      <c r="R502" s="120">
        <f t="shared" si="36"/>
        <v>0</v>
      </c>
      <c r="S502" s="139"/>
      <c r="T502" s="280"/>
      <c r="U502" s="41"/>
      <c r="V502" s="41"/>
      <c r="W502" s="138"/>
      <c r="X502" s="138"/>
      <c r="Y502" s="117">
        <f t="shared" si="37"/>
        <v>0</v>
      </c>
      <c r="Z502" s="118" t="str">
        <f t="shared" si="38"/>
        <v xml:space="preserve"> </v>
      </c>
      <c r="AA502" s="141"/>
      <c r="AB502" s="139"/>
      <c r="AC502" s="139"/>
      <c r="AD502" s="139"/>
      <c r="AE502" s="119">
        <f t="shared" si="39"/>
        <v>0</v>
      </c>
      <c r="AF502" s="139"/>
      <c r="AG502" s="139"/>
      <c r="AH502" s="143"/>
      <c r="AI502" s="143"/>
      <c r="AJ502" s="143"/>
      <c r="AK502" s="143"/>
      <c r="AL502" s="143"/>
    </row>
    <row r="503" spans="1:38" ht="12.75" x14ac:dyDescent="0.2">
      <c r="A503" s="116">
        <v>498</v>
      </c>
      <c r="B503" s="134"/>
      <c r="C503" s="135"/>
      <c r="D503" s="135"/>
      <c r="E503" s="135"/>
      <c r="F503" s="135"/>
      <c r="G503" s="134"/>
      <c r="H503" s="136"/>
      <c r="I503" s="136"/>
      <c r="J503" s="134"/>
      <c r="K503" s="137"/>
      <c r="L503" s="134"/>
      <c r="M503" s="138"/>
      <c r="N503" s="138"/>
      <c r="O503" s="117">
        <f t="shared" si="35"/>
        <v>0</v>
      </c>
      <c r="P503" s="41"/>
      <c r="Q503" s="41"/>
      <c r="R503" s="120">
        <f t="shared" si="36"/>
        <v>0</v>
      </c>
      <c r="S503" s="139"/>
      <c r="T503" s="280"/>
      <c r="U503" s="41"/>
      <c r="V503" s="41"/>
      <c r="W503" s="138"/>
      <c r="X503" s="138"/>
      <c r="Y503" s="117">
        <f t="shared" si="37"/>
        <v>0</v>
      </c>
      <c r="Z503" s="118" t="str">
        <f t="shared" si="38"/>
        <v xml:space="preserve"> </v>
      </c>
      <c r="AA503" s="141"/>
      <c r="AB503" s="139"/>
      <c r="AC503" s="139"/>
      <c r="AD503" s="139"/>
      <c r="AE503" s="119">
        <f t="shared" si="39"/>
        <v>0</v>
      </c>
      <c r="AF503" s="139"/>
      <c r="AG503" s="139"/>
      <c r="AH503" s="143"/>
      <c r="AI503" s="143"/>
      <c r="AJ503" s="143"/>
      <c r="AK503" s="143"/>
      <c r="AL503" s="143"/>
    </row>
    <row r="504" spans="1:38" ht="12.75" x14ac:dyDescent="0.2">
      <c r="A504" s="116">
        <v>499</v>
      </c>
      <c r="B504" s="134"/>
      <c r="C504" s="135"/>
      <c r="D504" s="135"/>
      <c r="E504" s="135"/>
      <c r="F504" s="135"/>
      <c r="G504" s="134"/>
      <c r="H504" s="136"/>
      <c r="I504" s="136"/>
      <c r="J504" s="134"/>
      <c r="K504" s="137"/>
      <c r="L504" s="134"/>
      <c r="M504" s="138"/>
      <c r="N504" s="138"/>
      <c r="O504" s="117">
        <f t="shared" si="35"/>
        <v>0</v>
      </c>
      <c r="P504" s="41"/>
      <c r="Q504" s="41"/>
      <c r="R504" s="120">
        <f t="shared" si="36"/>
        <v>0</v>
      </c>
      <c r="S504" s="139"/>
      <c r="T504" s="280"/>
      <c r="U504" s="41"/>
      <c r="V504" s="41"/>
      <c r="W504" s="138"/>
      <c r="X504" s="138"/>
      <c r="Y504" s="117">
        <f t="shared" si="37"/>
        <v>0</v>
      </c>
      <c r="Z504" s="118" t="str">
        <f t="shared" si="38"/>
        <v xml:space="preserve"> </v>
      </c>
      <c r="AA504" s="141"/>
      <c r="AB504" s="139"/>
      <c r="AC504" s="139"/>
      <c r="AD504" s="139"/>
      <c r="AE504" s="119">
        <f t="shared" si="39"/>
        <v>0</v>
      </c>
      <c r="AF504" s="139"/>
      <c r="AG504" s="139"/>
      <c r="AH504" s="143"/>
      <c r="AI504" s="143"/>
      <c r="AJ504" s="143"/>
      <c r="AK504" s="143"/>
      <c r="AL504" s="143"/>
    </row>
    <row r="505" spans="1:38" ht="12.75" x14ac:dyDescent="0.2">
      <c r="A505" s="116">
        <v>500</v>
      </c>
      <c r="B505" s="134"/>
      <c r="C505" s="135"/>
      <c r="D505" s="135"/>
      <c r="E505" s="135"/>
      <c r="F505" s="135"/>
      <c r="G505" s="134"/>
      <c r="H505" s="136"/>
      <c r="I505" s="136"/>
      <c r="J505" s="134"/>
      <c r="K505" s="137"/>
      <c r="L505" s="134"/>
      <c r="M505" s="138"/>
      <c r="N505" s="138"/>
      <c r="O505" s="117">
        <f t="shared" si="35"/>
        <v>0</v>
      </c>
      <c r="P505" s="41"/>
      <c r="Q505" s="41"/>
      <c r="R505" s="120">
        <f t="shared" si="36"/>
        <v>0</v>
      </c>
      <c r="S505" s="139"/>
      <c r="T505" s="280"/>
      <c r="U505" s="41"/>
      <c r="V505" s="41"/>
      <c r="W505" s="138"/>
      <c r="X505" s="138"/>
      <c r="Y505" s="117">
        <f t="shared" si="37"/>
        <v>0</v>
      </c>
      <c r="Z505" s="118" t="str">
        <f t="shared" si="38"/>
        <v xml:space="preserve"> </v>
      </c>
      <c r="AA505" s="141"/>
      <c r="AB505" s="139"/>
      <c r="AC505" s="139"/>
      <c r="AD505" s="139"/>
      <c r="AE505" s="119">
        <f t="shared" si="39"/>
        <v>0</v>
      </c>
      <c r="AF505" s="139"/>
      <c r="AG505" s="139"/>
      <c r="AH505" s="143"/>
      <c r="AI505" s="143"/>
      <c r="AJ505" s="143"/>
      <c r="AK505" s="143"/>
      <c r="AL505" s="143"/>
    </row>
    <row r="506" spans="1:38" s="129" customFormat="1" ht="12.75" x14ac:dyDescent="0.2">
      <c r="A506" s="121"/>
      <c r="B506" s="121" t="s">
        <v>18</v>
      </c>
      <c r="C506" s="122"/>
      <c r="D506" s="121"/>
      <c r="E506" s="123"/>
      <c r="F506" s="122"/>
      <c r="G506" s="121"/>
      <c r="H506" s="124"/>
      <c r="I506" s="124"/>
      <c r="J506" s="121"/>
      <c r="K506" s="125"/>
      <c r="L506" s="121"/>
      <c r="M506" s="126">
        <f t="shared" ref="M506:N506" si="40">SUM(M6:M505)</f>
        <v>0</v>
      </c>
      <c r="N506" s="126">
        <f t="shared" si="40"/>
        <v>0</v>
      </c>
      <c r="O506" s="126">
        <f>SUM(O6:O505)</f>
        <v>0</v>
      </c>
      <c r="P506" s="128">
        <f>SUM(P6:P505)</f>
        <v>0</v>
      </c>
      <c r="Q506" s="128">
        <f>SUM(Q6:Q505)</f>
        <v>0</v>
      </c>
      <c r="R506" s="128">
        <f>SUM(R6:R505)</f>
        <v>0</v>
      </c>
      <c r="S506" s="127"/>
      <c r="T506" s="216"/>
      <c r="U506" s="128"/>
      <c r="V506" s="128"/>
      <c r="W506" s="126">
        <f t="shared" ref="W506:Y506" si="41">SUM(W6:W505)</f>
        <v>0</v>
      </c>
      <c r="X506" s="126">
        <f t="shared" si="41"/>
        <v>0</v>
      </c>
      <c r="Y506" s="126">
        <f t="shared" si="41"/>
        <v>0</v>
      </c>
      <c r="Z506" s="127"/>
      <c r="AA506" s="127"/>
      <c r="AB506" s="127">
        <f>SUM(AB6:AB505)</f>
        <v>0</v>
      </c>
      <c r="AC506" s="127">
        <f t="shared" ref="AC506:AF506" si="42">SUM(AC6:AC505)</f>
        <v>0</v>
      </c>
      <c r="AD506" s="127">
        <f t="shared" si="42"/>
        <v>0</v>
      </c>
      <c r="AE506" s="127">
        <f t="shared" si="42"/>
        <v>0</v>
      </c>
      <c r="AF506" s="127">
        <f t="shared" si="42"/>
        <v>0</v>
      </c>
      <c r="AG506" s="127"/>
      <c r="AH506" s="140"/>
      <c r="AI506" s="140"/>
      <c r="AJ506" s="140"/>
      <c r="AK506" s="140"/>
      <c r="AL506" s="140"/>
    </row>
    <row r="507" spans="1:38" ht="15" customHeight="1" x14ac:dyDescent="0.2">
      <c r="AA507" s="115"/>
      <c r="AB507" s="115"/>
      <c r="AC507" s="115"/>
      <c r="AD507" s="115"/>
      <c r="AE507" s="115"/>
      <c r="AF507" s="115"/>
      <c r="AG507" s="115"/>
      <c r="AH507" s="115"/>
      <c r="AI507" s="115"/>
      <c r="AJ507" s="115"/>
      <c r="AK507" s="115"/>
      <c r="AL507" s="115"/>
    </row>
  </sheetData>
  <sheetProtection password="87FA" sheet="1" objects="1" scenarios="1" selectLockedCells="1"/>
  <protectedRanges>
    <protectedRange sqref="A1:B1" name="Rango3"/>
    <protectedRange sqref="P44:P45 Q52:Q112 P48 P51 P34:P38 R51:R112 R48 R44:R45 T51:V112 T48:V48 T44:V45" name="Rango2"/>
    <protectedRange sqref="P11:Q11 D6:D505 P6" name="Rango2_3"/>
    <protectedRange sqref="C6:C505 E6:L505" name="Rango1_3"/>
    <protectedRange sqref="AH51:AJ112 AH44:AJ45 AH48:AJ48 AK20:AK112" name="Rango2_1"/>
    <protectedRange sqref="AK19" name="Rango2_1_1"/>
    <protectedRange sqref="AK6:AK18" name="Rango2_3_1"/>
  </protectedRanges>
  <dataConsolidate/>
  <mergeCells count="38">
    <mergeCell ref="A2:AL2"/>
    <mergeCell ref="A1:AL1"/>
    <mergeCell ref="AH4:AH5"/>
    <mergeCell ref="A4:A5"/>
    <mergeCell ref="L4:L5"/>
    <mergeCell ref="M4:M5"/>
    <mergeCell ref="N4:N5"/>
    <mergeCell ref="O4:O5"/>
    <mergeCell ref="S4:S5"/>
    <mergeCell ref="W3:AL3"/>
    <mergeCell ref="AB4:AG4"/>
    <mergeCell ref="V4:V5"/>
    <mergeCell ref="AI4:AI5"/>
    <mergeCell ref="AJ4:AJ5"/>
    <mergeCell ref="AK4:AK5"/>
    <mergeCell ref="J4:J5"/>
    <mergeCell ref="K4:K5"/>
    <mergeCell ref="B4:B5"/>
    <mergeCell ref="C4:C5"/>
    <mergeCell ref="D4:D5"/>
    <mergeCell ref="E4:E5"/>
    <mergeCell ref="F4:F5"/>
    <mergeCell ref="B3:S3"/>
    <mergeCell ref="T3:V3"/>
    <mergeCell ref="AL4:AL5"/>
    <mergeCell ref="W4:W5"/>
    <mergeCell ref="X4:X5"/>
    <mergeCell ref="Y4:Y5"/>
    <mergeCell ref="Z4:Z5"/>
    <mergeCell ref="AA4:AA5"/>
    <mergeCell ref="P4:P5"/>
    <mergeCell ref="Q4:Q5"/>
    <mergeCell ref="R4:R5"/>
    <mergeCell ref="T4:T5"/>
    <mergeCell ref="U4:U5"/>
    <mergeCell ref="G4:G5"/>
    <mergeCell ref="H4:H5"/>
    <mergeCell ref="I4:I5"/>
  </mergeCells>
  <dataValidations count="13">
    <dataValidation type="list" allowBlank="1" showInputMessage="1" showErrorMessage="1" sqref="C6:C505">
      <formula1>DEPORTE</formula1>
    </dataValidation>
    <dataValidation type="list" allowBlank="1" showInputMessage="1" showErrorMessage="1" sqref="B6:B505">
      <formula1>INICIALES</formula1>
    </dataValidation>
    <dataValidation type="list" allowBlank="1" showInputMessage="1" showErrorMessage="1" sqref="E6">
      <formula1>INDIRECT(D6)</formula1>
    </dataValidation>
    <dataValidation type="custom" allowBlank="1" showInputMessage="1" showErrorMessage="1" error="SOLO MAYÚSCULAS" sqref="U51:V112 U48:V48 L6:L505 F6:G505 AH48:AJ48 AK6:AK112 AH51:AJ112 AH44:AJ45 R51 Q52:R112 R44:R45 U44:V45 P6 P51 P48 P44:P45 P11:Q11 P34:P38 R48">
      <formula1>EXACT(F6,UPPER(F6))</formula1>
    </dataValidation>
    <dataValidation type="list" allowBlank="1" showInputMessage="1" showErrorMessage="1" sqref="J6:J505">
      <formula1>ALCANCE</formula1>
    </dataValidation>
    <dataValidation type="list" allowBlank="1" showInputMessage="1" showErrorMessage="1" sqref="K6:K505">
      <formula1>GÉNERO</formula1>
    </dataValidation>
    <dataValidation type="date" allowBlank="1" showInputMessage="1" showErrorMessage="1" error="SOLO MAYÚSCULAS" sqref="H6:I505">
      <formula1>43466</formula1>
      <formula2>43830</formula2>
    </dataValidation>
    <dataValidation type="list" allowBlank="1" showInputMessage="1" showErrorMessage="1" sqref="D6:D505">
      <formula1>TIPO</formula1>
    </dataValidation>
    <dataValidation type="list" allowBlank="1" showInputMessage="1" showErrorMessage="1" sqref="E7:E505">
      <formula1>INDIRECT(D7)</formula1>
    </dataValidation>
    <dataValidation type="whole" allowBlank="1" showInputMessage="1" showErrorMessage="1" error="SOLO NUMERO ENTERO" sqref="M6:N505 W6:X505">
      <formula1>0</formula1>
      <formula2>1000</formula2>
    </dataValidation>
    <dataValidation type="list" allowBlank="1" showInputMessage="1" showErrorMessage="1" sqref="S6:S505">
      <formula1>PARTICIPACIÓN</formula1>
    </dataValidation>
    <dataValidation type="whole" allowBlank="1" showInputMessage="1" showErrorMessage="1" error="SOLO NÚMEROS ENTEROS" sqref="AA6:AG505">
      <formula1>0</formula1>
      <formula2>1000</formula2>
    </dataValidation>
    <dataValidation type="list" allowBlank="1" showInputMessage="1" showErrorMessage="1" error="SOLO MAYÚSCULAS" sqref="T6:T505">
      <formula1>REFORMA</formula1>
    </dataValidation>
  </dataValidations>
  <pageMargins left="0.23622047244094491" right="0.23622047244094491" top="0.74803149606299213" bottom="0.74803149606299213" header="0.31496062992125984" footer="0.31496062992125984"/>
  <pageSetup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3"/>
  <sheetViews>
    <sheetView showGridLines="0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baseColWidth="10" defaultColWidth="11.42578125" defaultRowHeight="15" x14ac:dyDescent="0.25"/>
  <cols>
    <col min="1" max="1" width="6.28515625" style="281" bestFit="1" customWidth="1"/>
    <col min="2" max="2" width="31.140625" style="281" customWidth="1"/>
    <col min="3" max="3" width="35.5703125" style="281" customWidth="1"/>
    <col min="4" max="4" width="16.7109375" style="293" customWidth="1"/>
    <col min="5" max="5" width="51.5703125" style="281" customWidth="1"/>
    <col min="6" max="6" width="13" style="294" customWidth="1"/>
    <col min="7" max="7" width="16.7109375" style="293" customWidth="1"/>
    <col min="8" max="8" width="5.28515625" style="281" customWidth="1"/>
    <col min="9" max="9" width="11.42578125" style="281"/>
    <col min="10" max="10" width="11.42578125" style="281" customWidth="1"/>
    <col min="11" max="16384" width="11.42578125" style="281"/>
  </cols>
  <sheetData>
    <row r="1" spans="1:26" ht="28.5" customHeight="1" x14ac:dyDescent="0.25">
      <c r="A1" s="418" t="s">
        <v>624</v>
      </c>
      <c r="B1" s="418"/>
      <c r="C1" s="418"/>
      <c r="D1" s="418"/>
      <c r="E1" s="418"/>
      <c r="F1" s="418"/>
      <c r="G1" s="418"/>
    </row>
    <row r="2" spans="1:26" ht="26.25" x14ac:dyDescent="0.25">
      <c r="A2" s="418" t="s">
        <v>625</v>
      </c>
      <c r="B2" s="418"/>
      <c r="C2" s="418"/>
      <c r="D2" s="418"/>
      <c r="E2" s="418"/>
      <c r="F2" s="418"/>
      <c r="G2" s="418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</row>
    <row r="3" spans="1:26" s="284" customFormat="1" ht="90" customHeight="1" x14ac:dyDescent="0.35">
      <c r="A3" s="419" t="s">
        <v>619</v>
      </c>
      <c r="B3" s="419"/>
      <c r="C3" s="419"/>
      <c r="D3" s="419"/>
      <c r="E3" s="419"/>
      <c r="F3" s="419"/>
      <c r="G3" s="419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</row>
    <row r="4" spans="1:26" s="286" customFormat="1" ht="30" x14ac:dyDescent="0.25">
      <c r="A4" s="285" t="s">
        <v>502</v>
      </c>
      <c r="B4" s="285" t="s">
        <v>631</v>
      </c>
      <c r="C4" s="285" t="s">
        <v>503</v>
      </c>
      <c r="D4" s="285" t="s">
        <v>633</v>
      </c>
      <c r="E4" s="285" t="s">
        <v>537</v>
      </c>
      <c r="F4" s="285" t="s">
        <v>550</v>
      </c>
      <c r="G4" s="285" t="s">
        <v>632</v>
      </c>
    </row>
    <row r="5" spans="1:26" s="288" customFormat="1" x14ac:dyDescent="0.25">
      <c r="A5" s="287">
        <v>1</v>
      </c>
      <c r="B5" s="226"/>
      <c r="C5" s="226"/>
      <c r="D5" s="227"/>
      <c r="E5" s="226"/>
      <c r="F5" s="229"/>
      <c r="G5" s="227"/>
    </row>
    <row r="6" spans="1:26" s="288" customFormat="1" x14ac:dyDescent="0.25">
      <c r="A6" s="287">
        <v>2</v>
      </c>
      <c r="B6" s="226"/>
      <c r="C6" s="226"/>
      <c r="D6" s="227"/>
      <c r="E6" s="226"/>
      <c r="F6" s="229"/>
      <c r="G6" s="227"/>
    </row>
    <row r="7" spans="1:26" s="288" customFormat="1" x14ac:dyDescent="0.25">
      <c r="A7" s="287">
        <v>3</v>
      </c>
      <c r="B7" s="226"/>
      <c r="C7" s="226"/>
      <c r="D7" s="227"/>
      <c r="E7" s="228"/>
      <c r="F7" s="229"/>
      <c r="G7" s="227"/>
    </row>
    <row r="8" spans="1:26" s="288" customFormat="1" x14ac:dyDescent="0.25">
      <c r="A8" s="287">
        <v>4</v>
      </c>
      <c r="B8" s="226"/>
      <c r="C8" s="226"/>
      <c r="D8" s="227"/>
      <c r="E8" s="226"/>
      <c r="F8" s="229"/>
      <c r="G8" s="227"/>
    </row>
    <row r="9" spans="1:26" s="288" customFormat="1" x14ac:dyDescent="0.25">
      <c r="A9" s="287">
        <v>5</v>
      </c>
      <c r="B9" s="226"/>
      <c r="C9" s="226"/>
      <c r="D9" s="227"/>
      <c r="E9" s="226"/>
      <c r="F9" s="229"/>
      <c r="G9" s="227"/>
    </row>
    <row r="10" spans="1:26" s="288" customFormat="1" x14ac:dyDescent="0.25">
      <c r="A10" s="287">
        <v>6</v>
      </c>
      <c r="B10" s="226"/>
      <c r="C10" s="226"/>
      <c r="D10" s="227"/>
      <c r="E10" s="226"/>
      <c r="F10" s="229"/>
      <c r="G10" s="227"/>
    </row>
    <row r="11" spans="1:26" s="288" customFormat="1" x14ac:dyDescent="0.25">
      <c r="A11" s="287">
        <v>7</v>
      </c>
      <c r="B11" s="226"/>
      <c r="C11" s="226"/>
      <c r="D11" s="227"/>
      <c r="E11" s="226"/>
      <c r="F11" s="229"/>
      <c r="G11" s="227"/>
    </row>
    <row r="12" spans="1:26" s="288" customFormat="1" x14ac:dyDescent="0.25">
      <c r="A12" s="287">
        <v>8</v>
      </c>
      <c r="B12" s="226"/>
      <c r="C12" s="226"/>
      <c r="D12" s="227"/>
      <c r="E12" s="226"/>
      <c r="F12" s="229"/>
      <c r="G12" s="227"/>
    </row>
    <row r="13" spans="1:26" s="288" customFormat="1" x14ac:dyDescent="0.25">
      <c r="A13" s="287">
        <v>9</v>
      </c>
      <c r="B13" s="226"/>
      <c r="C13" s="226"/>
      <c r="D13" s="227"/>
      <c r="E13" s="226"/>
      <c r="F13" s="229"/>
      <c r="G13" s="227"/>
    </row>
    <row r="14" spans="1:26" s="288" customFormat="1" x14ac:dyDescent="0.25">
      <c r="A14" s="287">
        <v>10</v>
      </c>
      <c r="B14" s="226"/>
      <c r="C14" s="226"/>
      <c r="D14" s="227"/>
      <c r="E14" s="226"/>
      <c r="F14" s="229"/>
      <c r="G14" s="227"/>
    </row>
    <row r="15" spans="1:26" s="288" customFormat="1" x14ac:dyDescent="0.25">
      <c r="A15" s="287">
        <v>11</v>
      </c>
      <c r="B15" s="226"/>
      <c r="C15" s="226"/>
      <c r="D15" s="227"/>
      <c r="E15" s="226"/>
      <c r="F15" s="229"/>
      <c r="G15" s="227"/>
    </row>
    <row r="16" spans="1:26" s="288" customFormat="1" x14ac:dyDescent="0.25">
      <c r="A16" s="287">
        <v>12</v>
      </c>
      <c r="B16" s="226"/>
      <c r="C16" s="226"/>
      <c r="D16" s="227"/>
      <c r="E16" s="226"/>
      <c r="F16" s="229"/>
      <c r="G16" s="227"/>
    </row>
    <row r="17" spans="1:7" s="288" customFormat="1" x14ac:dyDescent="0.25">
      <c r="A17" s="287">
        <v>13</v>
      </c>
      <c r="B17" s="226"/>
      <c r="C17" s="226"/>
      <c r="D17" s="227"/>
      <c r="E17" s="226"/>
      <c r="F17" s="229"/>
      <c r="G17" s="227"/>
    </row>
    <row r="18" spans="1:7" s="288" customFormat="1" x14ac:dyDescent="0.25">
      <c r="A18" s="287">
        <v>14</v>
      </c>
      <c r="B18" s="226"/>
      <c r="C18" s="226"/>
      <c r="D18" s="227"/>
      <c r="E18" s="226"/>
      <c r="F18" s="229"/>
      <c r="G18" s="227"/>
    </row>
    <row r="19" spans="1:7" s="288" customFormat="1" x14ac:dyDescent="0.25">
      <c r="A19" s="287">
        <v>15</v>
      </c>
      <c r="B19" s="226"/>
      <c r="C19" s="226"/>
      <c r="D19" s="227"/>
      <c r="E19" s="226"/>
      <c r="F19" s="229"/>
      <c r="G19" s="227"/>
    </row>
    <row r="20" spans="1:7" s="288" customFormat="1" x14ac:dyDescent="0.25">
      <c r="A20" s="287">
        <v>16</v>
      </c>
      <c r="B20" s="226"/>
      <c r="C20" s="226"/>
      <c r="D20" s="227"/>
      <c r="E20" s="226"/>
      <c r="F20" s="229"/>
      <c r="G20" s="227"/>
    </row>
    <row r="21" spans="1:7" s="288" customFormat="1" x14ac:dyDescent="0.25">
      <c r="A21" s="287">
        <v>17</v>
      </c>
      <c r="B21" s="226"/>
      <c r="C21" s="226"/>
      <c r="D21" s="227"/>
      <c r="E21" s="226"/>
      <c r="F21" s="229"/>
      <c r="G21" s="227"/>
    </row>
    <row r="22" spans="1:7" s="288" customFormat="1" x14ac:dyDescent="0.25">
      <c r="A22" s="287">
        <v>18</v>
      </c>
      <c r="B22" s="226"/>
      <c r="C22" s="226"/>
      <c r="D22" s="227"/>
      <c r="E22" s="226"/>
      <c r="F22" s="229"/>
      <c r="G22" s="227"/>
    </row>
    <row r="23" spans="1:7" s="288" customFormat="1" x14ac:dyDescent="0.25">
      <c r="A23" s="287">
        <v>19</v>
      </c>
      <c r="B23" s="226"/>
      <c r="C23" s="226"/>
      <c r="D23" s="227"/>
      <c r="E23" s="226"/>
      <c r="F23" s="229"/>
      <c r="G23" s="227"/>
    </row>
    <row r="24" spans="1:7" s="288" customFormat="1" x14ac:dyDescent="0.25">
      <c r="A24" s="287">
        <v>20</v>
      </c>
      <c r="B24" s="226"/>
      <c r="C24" s="226"/>
      <c r="D24" s="227"/>
      <c r="E24" s="226"/>
      <c r="F24" s="229"/>
      <c r="G24" s="227"/>
    </row>
    <row r="25" spans="1:7" s="288" customFormat="1" x14ac:dyDescent="0.25">
      <c r="A25" s="287">
        <v>21</v>
      </c>
      <c r="B25" s="226"/>
      <c r="C25" s="226"/>
      <c r="D25" s="227"/>
      <c r="E25" s="226"/>
      <c r="F25" s="229"/>
      <c r="G25" s="227"/>
    </row>
    <row r="26" spans="1:7" s="288" customFormat="1" x14ac:dyDescent="0.25">
      <c r="A26" s="287">
        <v>22</v>
      </c>
      <c r="B26" s="226"/>
      <c r="C26" s="226"/>
      <c r="D26" s="227"/>
      <c r="E26" s="226"/>
      <c r="F26" s="229"/>
      <c r="G26" s="227"/>
    </row>
    <row r="27" spans="1:7" s="288" customFormat="1" x14ac:dyDescent="0.25">
      <c r="A27" s="287">
        <v>23</v>
      </c>
      <c r="B27" s="226"/>
      <c r="C27" s="226"/>
      <c r="D27" s="227"/>
      <c r="E27" s="226"/>
      <c r="F27" s="229"/>
      <c r="G27" s="227"/>
    </row>
    <row r="28" spans="1:7" s="288" customFormat="1" x14ac:dyDescent="0.25">
      <c r="A28" s="287">
        <v>24</v>
      </c>
      <c r="B28" s="226"/>
      <c r="C28" s="226"/>
      <c r="D28" s="227"/>
      <c r="E28" s="226"/>
      <c r="F28" s="229"/>
      <c r="G28" s="227"/>
    </row>
    <row r="29" spans="1:7" s="288" customFormat="1" x14ac:dyDescent="0.25">
      <c r="A29" s="287">
        <v>25</v>
      </c>
      <c r="B29" s="226"/>
      <c r="C29" s="226"/>
      <c r="D29" s="227"/>
      <c r="E29" s="226"/>
      <c r="F29" s="229"/>
      <c r="G29" s="227"/>
    </row>
    <row r="30" spans="1:7" s="288" customFormat="1" x14ac:dyDescent="0.25">
      <c r="A30" s="287">
        <v>26</v>
      </c>
      <c r="B30" s="226"/>
      <c r="C30" s="226"/>
      <c r="D30" s="227"/>
      <c r="E30" s="226"/>
      <c r="F30" s="229"/>
      <c r="G30" s="227"/>
    </row>
    <row r="31" spans="1:7" s="288" customFormat="1" x14ac:dyDescent="0.25">
      <c r="A31" s="287">
        <v>27</v>
      </c>
      <c r="B31" s="226"/>
      <c r="C31" s="226"/>
      <c r="D31" s="227"/>
      <c r="E31" s="226"/>
      <c r="F31" s="229"/>
      <c r="G31" s="227"/>
    </row>
    <row r="32" spans="1:7" s="288" customFormat="1" x14ac:dyDescent="0.25">
      <c r="A32" s="287">
        <v>28</v>
      </c>
      <c r="B32" s="226"/>
      <c r="C32" s="226"/>
      <c r="D32" s="227"/>
      <c r="E32" s="226"/>
      <c r="F32" s="229"/>
      <c r="G32" s="227"/>
    </row>
    <row r="33" spans="1:7" s="288" customFormat="1" x14ac:dyDescent="0.25">
      <c r="A33" s="287">
        <v>29</v>
      </c>
      <c r="B33" s="226"/>
      <c r="C33" s="226"/>
      <c r="D33" s="227"/>
      <c r="E33" s="226"/>
      <c r="F33" s="229"/>
      <c r="G33" s="227"/>
    </row>
    <row r="34" spans="1:7" s="288" customFormat="1" x14ac:dyDescent="0.25">
      <c r="A34" s="287">
        <v>30</v>
      </c>
      <c r="B34" s="226"/>
      <c r="C34" s="226"/>
      <c r="D34" s="227"/>
      <c r="E34" s="226"/>
      <c r="F34" s="229"/>
      <c r="G34" s="227"/>
    </row>
    <row r="35" spans="1:7" s="288" customFormat="1" x14ac:dyDescent="0.25">
      <c r="A35" s="287">
        <v>31</v>
      </c>
      <c r="B35" s="226"/>
      <c r="C35" s="226"/>
      <c r="D35" s="227"/>
      <c r="E35" s="226"/>
      <c r="F35" s="229"/>
      <c r="G35" s="227"/>
    </row>
    <row r="36" spans="1:7" s="288" customFormat="1" x14ac:dyDescent="0.25">
      <c r="A36" s="287">
        <v>32</v>
      </c>
      <c r="B36" s="226"/>
      <c r="C36" s="226"/>
      <c r="D36" s="227"/>
      <c r="E36" s="226"/>
      <c r="F36" s="229"/>
      <c r="G36" s="227"/>
    </row>
    <row r="37" spans="1:7" s="288" customFormat="1" x14ac:dyDescent="0.25">
      <c r="A37" s="287">
        <v>33</v>
      </c>
      <c r="B37" s="226"/>
      <c r="C37" s="226"/>
      <c r="D37" s="227"/>
      <c r="E37" s="226"/>
      <c r="F37" s="229"/>
      <c r="G37" s="227"/>
    </row>
    <row r="38" spans="1:7" s="288" customFormat="1" x14ac:dyDescent="0.25">
      <c r="A38" s="287">
        <v>34</v>
      </c>
      <c r="B38" s="226"/>
      <c r="C38" s="226"/>
      <c r="D38" s="227"/>
      <c r="E38" s="226"/>
      <c r="F38" s="229"/>
      <c r="G38" s="227"/>
    </row>
    <row r="39" spans="1:7" s="288" customFormat="1" x14ac:dyDescent="0.25">
      <c r="A39" s="287">
        <v>35</v>
      </c>
      <c r="B39" s="226"/>
      <c r="C39" s="226"/>
      <c r="D39" s="227"/>
      <c r="E39" s="226"/>
      <c r="F39" s="229"/>
      <c r="G39" s="227"/>
    </row>
    <row r="40" spans="1:7" s="288" customFormat="1" x14ac:dyDescent="0.25">
      <c r="A40" s="287">
        <v>36</v>
      </c>
      <c r="B40" s="226"/>
      <c r="C40" s="226"/>
      <c r="D40" s="227"/>
      <c r="E40" s="226"/>
      <c r="F40" s="229"/>
      <c r="G40" s="227"/>
    </row>
    <row r="41" spans="1:7" s="288" customFormat="1" x14ac:dyDescent="0.25">
      <c r="A41" s="287">
        <v>37</v>
      </c>
      <c r="B41" s="226"/>
      <c r="C41" s="226"/>
      <c r="D41" s="227"/>
      <c r="E41" s="226"/>
      <c r="F41" s="229"/>
      <c r="G41" s="227"/>
    </row>
    <row r="42" spans="1:7" s="288" customFormat="1" x14ac:dyDescent="0.25">
      <c r="A42" s="287">
        <v>38</v>
      </c>
      <c r="B42" s="226"/>
      <c r="C42" s="226"/>
      <c r="D42" s="227"/>
      <c r="E42" s="226"/>
      <c r="F42" s="229"/>
      <c r="G42" s="227"/>
    </row>
    <row r="43" spans="1:7" s="288" customFormat="1" x14ac:dyDescent="0.25">
      <c r="A43" s="287">
        <v>39</v>
      </c>
      <c r="B43" s="226"/>
      <c r="C43" s="226"/>
      <c r="D43" s="227"/>
      <c r="E43" s="226"/>
      <c r="F43" s="229"/>
      <c r="G43" s="227"/>
    </row>
    <row r="44" spans="1:7" s="288" customFormat="1" x14ac:dyDescent="0.25">
      <c r="A44" s="287">
        <v>40</v>
      </c>
      <c r="B44" s="226"/>
      <c r="C44" s="226"/>
      <c r="D44" s="227"/>
      <c r="E44" s="226"/>
      <c r="F44" s="229"/>
      <c r="G44" s="227"/>
    </row>
    <row r="45" spans="1:7" s="288" customFormat="1" x14ac:dyDescent="0.25">
      <c r="A45" s="287">
        <v>41</v>
      </c>
      <c r="B45" s="226"/>
      <c r="C45" s="226"/>
      <c r="D45" s="227"/>
      <c r="E45" s="226"/>
      <c r="F45" s="229"/>
      <c r="G45" s="227"/>
    </row>
    <row r="46" spans="1:7" s="288" customFormat="1" x14ac:dyDescent="0.25">
      <c r="A46" s="287">
        <v>42</v>
      </c>
      <c r="B46" s="226"/>
      <c r="C46" s="226"/>
      <c r="D46" s="227"/>
      <c r="E46" s="226"/>
      <c r="F46" s="229"/>
      <c r="G46" s="227"/>
    </row>
    <row r="47" spans="1:7" s="288" customFormat="1" x14ac:dyDescent="0.25">
      <c r="A47" s="287">
        <v>43</v>
      </c>
      <c r="B47" s="226"/>
      <c r="C47" s="226"/>
      <c r="D47" s="227"/>
      <c r="E47" s="226"/>
      <c r="F47" s="229"/>
      <c r="G47" s="227"/>
    </row>
    <row r="48" spans="1:7" s="288" customFormat="1" x14ac:dyDescent="0.25">
      <c r="A48" s="287">
        <v>44</v>
      </c>
      <c r="B48" s="226"/>
      <c r="C48" s="226"/>
      <c r="D48" s="227"/>
      <c r="E48" s="226"/>
      <c r="F48" s="229"/>
      <c r="G48" s="227"/>
    </row>
    <row r="49" spans="1:7" s="288" customFormat="1" x14ac:dyDescent="0.25">
      <c r="A49" s="287">
        <v>45</v>
      </c>
      <c r="B49" s="226"/>
      <c r="C49" s="226"/>
      <c r="D49" s="227"/>
      <c r="E49" s="226"/>
      <c r="F49" s="229"/>
      <c r="G49" s="227"/>
    </row>
    <row r="50" spans="1:7" s="288" customFormat="1" x14ac:dyDescent="0.25">
      <c r="A50" s="287">
        <v>46</v>
      </c>
      <c r="B50" s="226"/>
      <c r="C50" s="226"/>
      <c r="D50" s="227"/>
      <c r="E50" s="226"/>
      <c r="F50" s="229"/>
      <c r="G50" s="227"/>
    </row>
    <row r="51" spans="1:7" s="288" customFormat="1" x14ac:dyDescent="0.25">
      <c r="A51" s="287">
        <v>47</v>
      </c>
      <c r="B51" s="226"/>
      <c r="C51" s="226"/>
      <c r="D51" s="227"/>
      <c r="E51" s="226"/>
      <c r="F51" s="229"/>
      <c r="G51" s="227"/>
    </row>
    <row r="52" spans="1:7" s="288" customFormat="1" x14ac:dyDescent="0.25">
      <c r="A52" s="287">
        <v>48</v>
      </c>
      <c r="B52" s="226"/>
      <c r="C52" s="226"/>
      <c r="D52" s="227"/>
      <c r="E52" s="226"/>
      <c r="F52" s="229"/>
      <c r="G52" s="227"/>
    </row>
    <row r="53" spans="1:7" s="288" customFormat="1" x14ac:dyDescent="0.25">
      <c r="A53" s="287">
        <v>49</v>
      </c>
      <c r="B53" s="226"/>
      <c r="C53" s="226"/>
      <c r="D53" s="227"/>
      <c r="E53" s="226"/>
      <c r="F53" s="229"/>
      <c r="G53" s="227"/>
    </row>
    <row r="54" spans="1:7" s="288" customFormat="1" x14ac:dyDescent="0.25">
      <c r="A54" s="287">
        <v>50</v>
      </c>
      <c r="B54" s="226"/>
      <c r="C54" s="226"/>
      <c r="D54" s="227"/>
      <c r="E54" s="226"/>
      <c r="F54" s="229"/>
      <c r="G54" s="227"/>
    </row>
    <row r="55" spans="1:7" s="288" customFormat="1" x14ac:dyDescent="0.25">
      <c r="A55" s="287">
        <v>51</v>
      </c>
      <c r="B55" s="226"/>
      <c r="C55" s="226"/>
      <c r="D55" s="227"/>
      <c r="E55" s="226"/>
      <c r="F55" s="229"/>
      <c r="G55" s="227"/>
    </row>
    <row r="56" spans="1:7" s="288" customFormat="1" x14ac:dyDescent="0.25">
      <c r="A56" s="287">
        <v>52</v>
      </c>
      <c r="B56" s="226"/>
      <c r="C56" s="226"/>
      <c r="D56" s="227"/>
      <c r="E56" s="226"/>
      <c r="F56" s="229"/>
      <c r="G56" s="227"/>
    </row>
    <row r="57" spans="1:7" s="288" customFormat="1" x14ac:dyDescent="0.25">
      <c r="A57" s="287">
        <v>53</v>
      </c>
      <c r="B57" s="226"/>
      <c r="C57" s="226"/>
      <c r="D57" s="227"/>
      <c r="E57" s="226"/>
      <c r="F57" s="229"/>
      <c r="G57" s="227"/>
    </row>
    <row r="58" spans="1:7" s="288" customFormat="1" x14ac:dyDescent="0.25">
      <c r="A58" s="287">
        <v>54</v>
      </c>
      <c r="B58" s="226"/>
      <c r="C58" s="226"/>
      <c r="D58" s="227"/>
      <c r="E58" s="226"/>
      <c r="F58" s="229"/>
      <c r="G58" s="227"/>
    </row>
    <row r="59" spans="1:7" s="288" customFormat="1" x14ac:dyDescent="0.25">
      <c r="A59" s="287">
        <v>55</v>
      </c>
      <c r="B59" s="226"/>
      <c r="C59" s="226"/>
      <c r="D59" s="227"/>
      <c r="E59" s="226"/>
      <c r="F59" s="229"/>
      <c r="G59" s="227"/>
    </row>
    <row r="60" spans="1:7" s="288" customFormat="1" x14ac:dyDescent="0.25">
      <c r="A60" s="287">
        <v>56</v>
      </c>
      <c r="B60" s="226"/>
      <c r="C60" s="226"/>
      <c r="D60" s="227"/>
      <c r="E60" s="226"/>
      <c r="F60" s="229"/>
      <c r="G60" s="227"/>
    </row>
    <row r="61" spans="1:7" s="288" customFormat="1" x14ac:dyDescent="0.25">
      <c r="A61" s="287">
        <v>57</v>
      </c>
      <c r="B61" s="226"/>
      <c r="C61" s="226"/>
      <c r="D61" s="227"/>
      <c r="E61" s="226"/>
      <c r="F61" s="229"/>
      <c r="G61" s="227"/>
    </row>
    <row r="62" spans="1:7" s="288" customFormat="1" x14ac:dyDescent="0.25">
      <c r="A62" s="287">
        <v>58</v>
      </c>
      <c r="B62" s="226"/>
      <c r="C62" s="226"/>
      <c r="D62" s="227"/>
      <c r="E62" s="226"/>
      <c r="F62" s="229"/>
      <c r="G62" s="227"/>
    </row>
    <row r="63" spans="1:7" s="288" customFormat="1" x14ac:dyDescent="0.25">
      <c r="A63" s="287">
        <v>59</v>
      </c>
      <c r="B63" s="226"/>
      <c r="C63" s="226"/>
      <c r="D63" s="227"/>
      <c r="E63" s="226"/>
      <c r="F63" s="229"/>
      <c r="G63" s="227"/>
    </row>
    <row r="64" spans="1:7" s="288" customFormat="1" x14ac:dyDescent="0.25">
      <c r="A64" s="287">
        <v>60</v>
      </c>
      <c r="B64" s="226"/>
      <c r="C64" s="226"/>
      <c r="D64" s="227"/>
      <c r="E64" s="226"/>
      <c r="F64" s="229"/>
      <c r="G64" s="227"/>
    </row>
    <row r="65" spans="1:7" s="288" customFormat="1" x14ac:dyDescent="0.25">
      <c r="A65" s="287">
        <v>61</v>
      </c>
      <c r="B65" s="226"/>
      <c r="C65" s="226"/>
      <c r="D65" s="227"/>
      <c r="E65" s="226"/>
      <c r="F65" s="229"/>
      <c r="G65" s="227"/>
    </row>
    <row r="66" spans="1:7" s="288" customFormat="1" x14ac:dyDescent="0.25">
      <c r="A66" s="287">
        <v>62</v>
      </c>
      <c r="B66" s="226"/>
      <c r="C66" s="226"/>
      <c r="D66" s="227"/>
      <c r="E66" s="226"/>
      <c r="F66" s="229"/>
      <c r="G66" s="227"/>
    </row>
    <row r="67" spans="1:7" s="288" customFormat="1" x14ac:dyDescent="0.25">
      <c r="A67" s="287">
        <v>63</v>
      </c>
      <c r="B67" s="226"/>
      <c r="C67" s="226"/>
      <c r="D67" s="227"/>
      <c r="E67" s="226"/>
      <c r="F67" s="229"/>
      <c r="G67" s="227"/>
    </row>
    <row r="68" spans="1:7" s="288" customFormat="1" x14ac:dyDescent="0.25">
      <c r="A68" s="287">
        <v>64</v>
      </c>
      <c r="B68" s="226"/>
      <c r="C68" s="226"/>
      <c r="D68" s="227"/>
      <c r="E68" s="226"/>
      <c r="F68" s="229"/>
      <c r="G68" s="227"/>
    </row>
    <row r="69" spans="1:7" s="288" customFormat="1" x14ac:dyDescent="0.25">
      <c r="A69" s="287">
        <v>65</v>
      </c>
      <c r="B69" s="226"/>
      <c r="C69" s="226"/>
      <c r="D69" s="227"/>
      <c r="E69" s="226"/>
      <c r="F69" s="229"/>
      <c r="G69" s="227"/>
    </row>
    <row r="70" spans="1:7" s="288" customFormat="1" x14ac:dyDescent="0.25">
      <c r="A70" s="287">
        <v>66</v>
      </c>
      <c r="B70" s="226"/>
      <c r="C70" s="226"/>
      <c r="D70" s="227"/>
      <c r="E70" s="226"/>
      <c r="F70" s="229"/>
      <c r="G70" s="227"/>
    </row>
    <row r="71" spans="1:7" s="288" customFormat="1" x14ac:dyDescent="0.25">
      <c r="A71" s="287">
        <v>67</v>
      </c>
      <c r="B71" s="226"/>
      <c r="C71" s="226"/>
      <c r="D71" s="227"/>
      <c r="E71" s="226"/>
      <c r="F71" s="229"/>
      <c r="G71" s="227"/>
    </row>
    <row r="72" spans="1:7" s="288" customFormat="1" x14ac:dyDescent="0.25">
      <c r="A72" s="287">
        <v>68</v>
      </c>
      <c r="B72" s="226"/>
      <c r="C72" s="226"/>
      <c r="D72" s="227"/>
      <c r="E72" s="226"/>
      <c r="F72" s="229"/>
      <c r="G72" s="227"/>
    </row>
    <row r="73" spans="1:7" s="288" customFormat="1" x14ac:dyDescent="0.25">
      <c r="A73" s="287">
        <v>69</v>
      </c>
      <c r="B73" s="226"/>
      <c r="C73" s="226"/>
      <c r="D73" s="227"/>
      <c r="E73" s="226"/>
      <c r="F73" s="229"/>
      <c r="G73" s="227"/>
    </row>
    <row r="74" spans="1:7" s="288" customFormat="1" x14ac:dyDescent="0.25">
      <c r="A74" s="287">
        <v>70</v>
      </c>
      <c r="B74" s="226"/>
      <c r="C74" s="226"/>
      <c r="D74" s="227"/>
      <c r="E74" s="226"/>
      <c r="F74" s="229"/>
      <c r="G74" s="227"/>
    </row>
    <row r="75" spans="1:7" s="288" customFormat="1" x14ac:dyDescent="0.25">
      <c r="A75" s="287">
        <v>71</v>
      </c>
      <c r="B75" s="226"/>
      <c r="C75" s="226"/>
      <c r="D75" s="227"/>
      <c r="E75" s="226"/>
      <c r="F75" s="229"/>
      <c r="G75" s="227"/>
    </row>
    <row r="76" spans="1:7" s="288" customFormat="1" x14ac:dyDescent="0.25">
      <c r="A76" s="287">
        <v>72</v>
      </c>
      <c r="B76" s="226"/>
      <c r="C76" s="226"/>
      <c r="D76" s="227"/>
      <c r="E76" s="226"/>
      <c r="F76" s="229"/>
      <c r="G76" s="227"/>
    </row>
    <row r="77" spans="1:7" s="288" customFormat="1" x14ac:dyDescent="0.25">
      <c r="A77" s="287">
        <v>73</v>
      </c>
      <c r="B77" s="226"/>
      <c r="C77" s="226"/>
      <c r="D77" s="227"/>
      <c r="E77" s="226"/>
      <c r="F77" s="229"/>
      <c r="G77" s="227"/>
    </row>
    <row r="78" spans="1:7" s="288" customFormat="1" x14ac:dyDescent="0.25">
      <c r="A78" s="287">
        <v>74</v>
      </c>
      <c r="B78" s="226"/>
      <c r="C78" s="226"/>
      <c r="D78" s="227"/>
      <c r="E78" s="226"/>
      <c r="F78" s="229"/>
      <c r="G78" s="227"/>
    </row>
    <row r="79" spans="1:7" s="288" customFormat="1" x14ac:dyDescent="0.25">
      <c r="A79" s="287">
        <v>75</v>
      </c>
      <c r="B79" s="226"/>
      <c r="C79" s="226"/>
      <c r="D79" s="227"/>
      <c r="E79" s="226"/>
      <c r="F79" s="229"/>
      <c r="G79" s="227"/>
    </row>
    <row r="80" spans="1:7" s="288" customFormat="1" x14ac:dyDescent="0.25">
      <c r="A80" s="287">
        <v>76</v>
      </c>
      <c r="B80" s="226"/>
      <c r="C80" s="226"/>
      <c r="D80" s="227"/>
      <c r="E80" s="226"/>
      <c r="F80" s="229"/>
      <c r="G80" s="227"/>
    </row>
    <row r="81" spans="1:7" s="288" customFormat="1" x14ac:dyDescent="0.25">
      <c r="A81" s="287">
        <v>77</v>
      </c>
      <c r="B81" s="226"/>
      <c r="C81" s="226"/>
      <c r="D81" s="227"/>
      <c r="E81" s="226"/>
      <c r="F81" s="229"/>
      <c r="G81" s="227"/>
    </row>
    <row r="82" spans="1:7" s="288" customFormat="1" x14ac:dyDescent="0.25">
      <c r="A82" s="287">
        <v>78</v>
      </c>
      <c r="B82" s="226"/>
      <c r="C82" s="226"/>
      <c r="D82" s="227"/>
      <c r="E82" s="226"/>
      <c r="F82" s="229"/>
      <c r="G82" s="227"/>
    </row>
    <row r="83" spans="1:7" s="288" customFormat="1" x14ac:dyDescent="0.25">
      <c r="A83" s="287">
        <v>79</v>
      </c>
      <c r="B83" s="226"/>
      <c r="C83" s="226"/>
      <c r="D83" s="227"/>
      <c r="E83" s="226"/>
      <c r="F83" s="229"/>
      <c r="G83" s="227"/>
    </row>
    <row r="84" spans="1:7" s="288" customFormat="1" x14ac:dyDescent="0.25">
      <c r="A84" s="287">
        <v>80</v>
      </c>
      <c r="B84" s="226"/>
      <c r="C84" s="226"/>
      <c r="D84" s="227"/>
      <c r="E84" s="226"/>
      <c r="F84" s="229"/>
      <c r="G84" s="227"/>
    </row>
    <row r="85" spans="1:7" s="288" customFormat="1" x14ac:dyDescent="0.25">
      <c r="A85" s="287">
        <v>81</v>
      </c>
      <c r="B85" s="226"/>
      <c r="C85" s="226"/>
      <c r="D85" s="227"/>
      <c r="E85" s="226"/>
      <c r="F85" s="229"/>
      <c r="G85" s="227"/>
    </row>
    <row r="86" spans="1:7" s="288" customFormat="1" x14ac:dyDescent="0.25">
      <c r="A86" s="287">
        <v>82</v>
      </c>
      <c r="B86" s="226"/>
      <c r="C86" s="226"/>
      <c r="D86" s="227"/>
      <c r="E86" s="226"/>
      <c r="F86" s="229"/>
      <c r="G86" s="227"/>
    </row>
    <row r="87" spans="1:7" s="288" customFormat="1" x14ac:dyDescent="0.25">
      <c r="A87" s="287">
        <v>83</v>
      </c>
      <c r="B87" s="226"/>
      <c r="C87" s="226"/>
      <c r="D87" s="227"/>
      <c r="E87" s="226"/>
      <c r="F87" s="229"/>
      <c r="G87" s="227"/>
    </row>
    <row r="88" spans="1:7" s="288" customFormat="1" x14ac:dyDescent="0.25">
      <c r="A88" s="287">
        <v>84</v>
      </c>
      <c r="B88" s="226"/>
      <c r="C88" s="226"/>
      <c r="D88" s="227"/>
      <c r="E88" s="226"/>
      <c r="F88" s="229"/>
      <c r="G88" s="227"/>
    </row>
    <row r="89" spans="1:7" s="288" customFormat="1" x14ac:dyDescent="0.25">
      <c r="A89" s="287">
        <v>85</v>
      </c>
      <c r="B89" s="226"/>
      <c r="C89" s="226"/>
      <c r="D89" s="227"/>
      <c r="E89" s="226"/>
      <c r="F89" s="229"/>
      <c r="G89" s="227"/>
    </row>
    <row r="90" spans="1:7" s="288" customFormat="1" x14ac:dyDescent="0.25">
      <c r="A90" s="287">
        <v>86</v>
      </c>
      <c r="B90" s="226"/>
      <c r="C90" s="226"/>
      <c r="D90" s="227"/>
      <c r="E90" s="226"/>
      <c r="F90" s="229"/>
      <c r="G90" s="227"/>
    </row>
    <row r="91" spans="1:7" s="288" customFormat="1" x14ac:dyDescent="0.25">
      <c r="A91" s="287">
        <v>87</v>
      </c>
      <c r="B91" s="226"/>
      <c r="C91" s="226"/>
      <c r="D91" s="227"/>
      <c r="E91" s="226"/>
      <c r="F91" s="229"/>
      <c r="G91" s="227"/>
    </row>
    <row r="92" spans="1:7" s="288" customFormat="1" x14ac:dyDescent="0.25">
      <c r="A92" s="287">
        <v>88</v>
      </c>
      <c r="B92" s="226"/>
      <c r="C92" s="226"/>
      <c r="D92" s="227"/>
      <c r="E92" s="226"/>
      <c r="F92" s="229"/>
      <c r="G92" s="227"/>
    </row>
    <row r="93" spans="1:7" s="288" customFormat="1" x14ac:dyDescent="0.25">
      <c r="A93" s="287">
        <v>89</v>
      </c>
      <c r="B93" s="226"/>
      <c r="C93" s="226"/>
      <c r="D93" s="227"/>
      <c r="E93" s="226"/>
      <c r="F93" s="229"/>
      <c r="G93" s="227"/>
    </row>
    <row r="94" spans="1:7" s="288" customFormat="1" x14ac:dyDescent="0.25">
      <c r="A94" s="287">
        <v>90</v>
      </c>
      <c r="B94" s="226"/>
      <c r="C94" s="226"/>
      <c r="D94" s="227"/>
      <c r="E94" s="226"/>
      <c r="F94" s="229"/>
      <c r="G94" s="227"/>
    </row>
    <row r="95" spans="1:7" s="288" customFormat="1" x14ac:dyDescent="0.25">
      <c r="A95" s="287">
        <v>91</v>
      </c>
      <c r="B95" s="226"/>
      <c r="C95" s="226"/>
      <c r="D95" s="227"/>
      <c r="E95" s="226"/>
      <c r="F95" s="229"/>
      <c r="G95" s="227"/>
    </row>
    <row r="96" spans="1:7" s="288" customFormat="1" x14ac:dyDescent="0.25">
      <c r="A96" s="287">
        <v>92</v>
      </c>
      <c r="B96" s="226"/>
      <c r="C96" s="226"/>
      <c r="D96" s="227"/>
      <c r="E96" s="226"/>
      <c r="F96" s="229"/>
      <c r="G96" s="227"/>
    </row>
    <row r="97" spans="1:10" s="288" customFormat="1" x14ac:dyDescent="0.25">
      <c r="A97" s="287">
        <v>93</v>
      </c>
      <c r="B97" s="226"/>
      <c r="C97" s="226"/>
      <c r="D97" s="227"/>
      <c r="E97" s="226"/>
      <c r="F97" s="229"/>
      <c r="G97" s="227"/>
    </row>
    <row r="98" spans="1:10" s="288" customFormat="1" x14ac:dyDescent="0.25">
      <c r="A98" s="287">
        <v>94</v>
      </c>
      <c r="B98" s="226"/>
      <c r="C98" s="226"/>
      <c r="D98" s="227"/>
      <c r="E98" s="226"/>
      <c r="F98" s="229"/>
      <c r="G98" s="227"/>
    </row>
    <row r="99" spans="1:10" s="288" customFormat="1" x14ac:dyDescent="0.25">
      <c r="A99" s="287">
        <v>95</v>
      </c>
      <c r="B99" s="226"/>
      <c r="C99" s="226"/>
      <c r="D99" s="227"/>
      <c r="E99" s="226"/>
      <c r="F99" s="229"/>
      <c r="G99" s="227"/>
    </row>
    <row r="100" spans="1:10" s="288" customFormat="1" x14ac:dyDescent="0.25">
      <c r="A100" s="287">
        <v>96</v>
      </c>
      <c r="B100" s="226"/>
      <c r="C100" s="226"/>
      <c r="D100" s="227"/>
      <c r="E100" s="226"/>
      <c r="F100" s="229"/>
      <c r="G100" s="227"/>
    </row>
    <row r="101" spans="1:10" s="288" customFormat="1" x14ac:dyDescent="0.25">
      <c r="A101" s="287">
        <v>97</v>
      </c>
      <c r="B101" s="226"/>
      <c r="C101" s="226"/>
      <c r="D101" s="227"/>
      <c r="E101" s="226"/>
      <c r="F101" s="229"/>
      <c r="G101" s="227"/>
    </row>
    <row r="102" spans="1:10" s="288" customFormat="1" x14ac:dyDescent="0.25">
      <c r="A102" s="287">
        <v>98</v>
      </c>
      <c r="B102" s="226"/>
      <c r="C102" s="226"/>
      <c r="D102" s="227"/>
      <c r="E102" s="226"/>
      <c r="F102" s="229"/>
      <c r="G102" s="227"/>
    </row>
    <row r="103" spans="1:10" s="288" customFormat="1" x14ac:dyDescent="0.25">
      <c r="A103" s="287">
        <v>99</v>
      </c>
      <c r="B103" s="226"/>
      <c r="C103" s="226"/>
      <c r="D103" s="227"/>
      <c r="E103" s="226"/>
      <c r="F103" s="229"/>
      <c r="G103" s="227"/>
    </row>
    <row r="104" spans="1:10" s="288" customFormat="1" x14ac:dyDescent="0.25">
      <c r="A104" s="287">
        <v>100</v>
      </c>
      <c r="B104" s="226"/>
      <c r="C104" s="226"/>
      <c r="D104" s="227"/>
      <c r="E104" s="226"/>
      <c r="F104" s="229"/>
      <c r="G104" s="227"/>
    </row>
    <row r="105" spans="1:10" s="288" customFormat="1" ht="27.75" customHeight="1" x14ac:dyDescent="0.25">
      <c r="A105" s="417" t="s">
        <v>18</v>
      </c>
      <c r="B105" s="417"/>
      <c r="C105" s="417"/>
      <c r="D105" s="289">
        <f>SUM(D5:D104)</f>
        <v>0</v>
      </c>
      <c r="E105" s="290"/>
      <c r="F105" s="291"/>
      <c r="G105" s="289">
        <f>SUM(G5:G104)</f>
        <v>0</v>
      </c>
      <c r="H105" s="290"/>
      <c r="I105" s="290"/>
      <c r="J105" s="290"/>
    </row>
    <row r="106" spans="1:10" s="288" customFormat="1" x14ac:dyDescent="0.25">
      <c r="A106" s="292"/>
      <c r="D106" s="290"/>
      <c r="F106" s="291"/>
      <c r="G106" s="290"/>
    </row>
    <row r="107" spans="1:10" s="288" customFormat="1" x14ac:dyDescent="0.25">
      <c r="D107" s="290"/>
      <c r="F107" s="291"/>
      <c r="G107" s="290"/>
    </row>
    <row r="108" spans="1:10" s="288" customFormat="1" x14ac:dyDescent="0.25">
      <c r="D108" s="290"/>
      <c r="F108" s="291"/>
      <c r="G108" s="290"/>
    </row>
    <row r="109" spans="1:10" s="288" customFormat="1" x14ac:dyDescent="0.25">
      <c r="D109" s="290"/>
      <c r="F109" s="291"/>
      <c r="G109" s="290"/>
    </row>
    <row r="110" spans="1:10" s="288" customFormat="1" x14ac:dyDescent="0.25">
      <c r="D110" s="290"/>
      <c r="F110" s="291"/>
      <c r="G110" s="290"/>
    </row>
    <row r="111" spans="1:10" s="288" customFormat="1" x14ac:dyDescent="0.25">
      <c r="D111" s="290"/>
      <c r="F111" s="291"/>
      <c r="G111" s="290"/>
    </row>
    <row r="112" spans="1:10" s="288" customFormat="1" x14ac:dyDescent="0.25">
      <c r="D112" s="290"/>
      <c r="F112" s="291"/>
      <c r="G112" s="290"/>
    </row>
    <row r="113" spans="4:7" s="288" customFormat="1" x14ac:dyDescent="0.25">
      <c r="D113" s="290"/>
      <c r="F113" s="291"/>
      <c r="G113" s="290"/>
    </row>
    <row r="114" spans="4:7" s="288" customFormat="1" x14ac:dyDescent="0.25">
      <c r="D114" s="290"/>
      <c r="F114" s="291"/>
      <c r="G114" s="290"/>
    </row>
    <row r="115" spans="4:7" s="288" customFormat="1" x14ac:dyDescent="0.25">
      <c r="D115" s="290"/>
      <c r="F115" s="291"/>
      <c r="G115" s="290"/>
    </row>
    <row r="116" spans="4:7" s="288" customFormat="1" x14ac:dyDescent="0.25">
      <c r="D116" s="290"/>
      <c r="F116" s="291"/>
      <c r="G116" s="290"/>
    </row>
    <row r="117" spans="4:7" s="288" customFormat="1" x14ac:dyDescent="0.25">
      <c r="D117" s="290"/>
      <c r="F117" s="291"/>
      <c r="G117" s="290"/>
    </row>
    <row r="118" spans="4:7" s="288" customFormat="1" x14ac:dyDescent="0.25">
      <c r="D118" s="290"/>
      <c r="F118" s="291"/>
      <c r="G118" s="290"/>
    </row>
    <row r="119" spans="4:7" s="288" customFormat="1" x14ac:dyDescent="0.25">
      <c r="D119" s="290"/>
      <c r="F119" s="291"/>
      <c r="G119" s="290"/>
    </row>
    <row r="120" spans="4:7" s="288" customFormat="1" x14ac:dyDescent="0.25">
      <c r="D120" s="290"/>
      <c r="F120" s="291"/>
      <c r="G120" s="290"/>
    </row>
    <row r="121" spans="4:7" s="288" customFormat="1" x14ac:dyDescent="0.25">
      <c r="D121" s="290"/>
      <c r="F121" s="291"/>
      <c r="G121" s="290"/>
    </row>
    <row r="122" spans="4:7" s="288" customFormat="1" x14ac:dyDescent="0.25">
      <c r="D122" s="290"/>
      <c r="F122" s="291"/>
      <c r="G122" s="290"/>
    </row>
    <row r="123" spans="4:7" s="288" customFormat="1" x14ac:dyDescent="0.25">
      <c r="D123" s="290"/>
      <c r="F123" s="291"/>
      <c r="G123" s="290"/>
    </row>
    <row r="124" spans="4:7" s="288" customFormat="1" x14ac:dyDescent="0.25">
      <c r="D124" s="290"/>
      <c r="F124" s="291"/>
      <c r="G124" s="290"/>
    </row>
    <row r="125" spans="4:7" s="288" customFormat="1" x14ac:dyDescent="0.25">
      <c r="D125" s="290"/>
      <c r="F125" s="291"/>
      <c r="G125" s="290"/>
    </row>
    <row r="126" spans="4:7" s="288" customFormat="1" x14ac:dyDescent="0.25">
      <c r="D126" s="290"/>
      <c r="F126" s="291"/>
      <c r="G126" s="290"/>
    </row>
    <row r="127" spans="4:7" s="288" customFormat="1" x14ac:dyDescent="0.25">
      <c r="D127" s="290"/>
      <c r="F127" s="291"/>
      <c r="G127" s="290"/>
    </row>
    <row r="128" spans="4:7" s="288" customFormat="1" x14ac:dyDescent="0.25">
      <c r="D128" s="290"/>
      <c r="F128" s="291"/>
      <c r="G128" s="290"/>
    </row>
    <row r="129" spans="4:7" s="288" customFormat="1" x14ac:dyDescent="0.25">
      <c r="D129" s="290"/>
      <c r="F129" s="291"/>
      <c r="G129" s="290"/>
    </row>
    <row r="130" spans="4:7" s="288" customFormat="1" x14ac:dyDescent="0.25">
      <c r="D130" s="290"/>
      <c r="F130" s="291"/>
      <c r="G130" s="290"/>
    </row>
    <row r="131" spans="4:7" s="288" customFormat="1" x14ac:dyDescent="0.25">
      <c r="D131" s="290"/>
      <c r="F131" s="291"/>
      <c r="G131" s="290"/>
    </row>
    <row r="132" spans="4:7" s="288" customFormat="1" x14ac:dyDescent="0.25">
      <c r="D132" s="290"/>
      <c r="F132" s="291"/>
      <c r="G132" s="290"/>
    </row>
    <row r="133" spans="4:7" s="288" customFormat="1" x14ac:dyDescent="0.25">
      <c r="D133" s="290"/>
      <c r="F133" s="291"/>
      <c r="G133" s="290"/>
    </row>
    <row r="134" spans="4:7" s="288" customFormat="1" x14ac:dyDescent="0.25">
      <c r="D134" s="290"/>
      <c r="F134" s="291"/>
      <c r="G134" s="290"/>
    </row>
    <row r="135" spans="4:7" s="288" customFormat="1" x14ac:dyDescent="0.25">
      <c r="D135" s="290"/>
      <c r="F135" s="291"/>
      <c r="G135" s="290"/>
    </row>
    <row r="136" spans="4:7" s="288" customFormat="1" x14ac:dyDescent="0.25">
      <c r="D136" s="290"/>
      <c r="F136" s="291"/>
      <c r="G136" s="290"/>
    </row>
    <row r="137" spans="4:7" s="288" customFormat="1" x14ac:dyDescent="0.25">
      <c r="D137" s="290"/>
      <c r="F137" s="291"/>
      <c r="G137" s="290"/>
    </row>
    <row r="138" spans="4:7" s="288" customFormat="1" x14ac:dyDescent="0.25">
      <c r="D138" s="290"/>
      <c r="F138" s="291"/>
      <c r="G138" s="290"/>
    </row>
    <row r="139" spans="4:7" s="288" customFormat="1" x14ac:dyDescent="0.25">
      <c r="D139" s="290"/>
      <c r="F139" s="291"/>
      <c r="G139" s="290"/>
    </row>
    <row r="140" spans="4:7" s="288" customFormat="1" x14ac:dyDescent="0.25">
      <c r="D140" s="290"/>
      <c r="F140" s="291"/>
      <c r="G140" s="290"/>
    </row>
    <row r="141" spans="4:7" s="288" customFormat="1" x14ac:dyDescent="0.25">
      <c r="D141" s="290"/>
      <c r="F141" s="291"/>
      <c r="G141" s="290"/>
    </row>
    <row r="142" spans="4:7" s="288" customFormat="1" x14ac:dyDescent="0.25">
      <c r="D142" s="290"/>
      <c r="F142" s="291"/>
      <c r="G142" s="290"/>
    </row>
    <row r="143" spans="4:7" s="288" customFormat="1" x14ac:dyDescent="0.25">
      <c r="D143" s="290"/>
      <c r="F143" s="291"/>
      <c r="G143" s="290"/>
    </row>
    <row r="144" spans="4:7" s="288" customFormat="1" x14ac:dyDescent="0.25">
      <c r="D144" s="290"/>
      <c r="F144" s="291"/>
      <c r="G144" s="290"/>
    </row>
    <row r="145" spans="4:7" s="288" customFormat="1" x14ac:dyDescent="0.25">
      <c r="D145" s="290"/>
      <c r="F145" s="291"/>
      <c r="G145" s="290"/>
    </row>
    <row r="146" spans="4:7" s="288" customFormat="1" x14ac:dyDescent="0.25">
      <c r="D146" s="290"/>
      <c r="F146" s="291"/>
      <c r="G146" s="290"/>
    </row>
    <row r="147" spans="4:7" s="288" customFormat="1" x14ac:dyDescent="0.25">
      <c r="D147" s="290"/>
      <c r="F147" s="291"/>
      <c r="G147" s="290"/>
    </row>
    <row r="148" spans="4:7" s="288" customFormat="1" x14ac:dyDescent="0.25">
      <c r="D148" s="290"/>
      <c r="F148" s="291"/>
      <c r="G148" s="290"/>
    </row>
    <row r="149" spans="4:7" s="288" customFormat="1" x14ac:dyDescent="0.25">
      <c r="D149" s="290"/>
      <c r="F149" s="291"/>
      <c r="G149" s="290"/>
    </row>
    <row r="150" spans="4:7" s="288" customFormat="1" x14ac:dyDescent="0.25">
      <c r="D150" s="290"/>
      <c r="F150" s="291"/>
      <c r="G150" s="290"/>
    </row>
    <row r="151" spans="4:7" s="288" customFormat="1" x14ac:dyDescent="0.25">
      <c r="D151" s="290"/>
      <c r="F151" s="291"/>
      <c r="G151" s="290"/>
    </row>
    <row r="152" spans="4:7" s="288" customFormat="1" x14ac:dyDescent="0.25">
      <c r="D152" s="290"/>
      <c r="F152" s="291"/>
      <c r="G152" s="290"/>
    </row>
    <row r="153" spans="4:7" s="288" customFormat="1" x14ac:dyDescent="0.25">
      <c r="D153" s="290"/>
      <c r="F153" s="291"/>
      <c r="G153" s="290"/>
    </row>
    <row r="154" spans="4:7" s="288" customFormat="1" x14ac:dyDescent="0.25">
      <c r="D154" s="290"/>
      <c r="F154" s="291"/>
      <c r="G154" s="290"/>
    </row>
    <row r="155" spans="4:7" s="288" customFormat="1" x14ac:dyDescent="0.25">
      <c r="D155" s="290"/>
      <c r="F155" s="291"/>
      <c r="G155" s="290"/>
    </row>
    <row r="156" spans="4:7" s="288" customFormat="1" x14ac:dyDescent="0.25">
      <c r="D156" s="290"/>
      <c r="F156" s="291"/>
      <c r="G156" s="290"/>
    </row>
    <row r="157" spans="4:7" s="288" customFormat="1" x14ac:dyDescent="0.25">
      <c r="D157" s="290"/>
      <c r="F157" s="291"/>
      <c r="G157" s="290"/>
    </row>
    <row r="158" spans="4:7" s="288" customFormat="1" x14ac:dyDescent="0.25">
      <c r="D158" s="290"/>
      <c r="F158" s="291"/>
      <c r="G158" s="290"/>
    </row>
    <row r="159" spans="4:7" s="288" customFormat="1" x14ac:dyDescent="0.25">
      <c r="D159" s="290"/>
      <c r="F159" s="291"/>
      <c r="G159" s="290"/>
    </row>
    <row r="160" spans="4:7" s="288" customFormat="1" x14ac:dyDescent="0.25">
      <c r="D160" s="290"/>
      <c r="F160" s="291"/>
      <c r="G160" s="290"/>
    </row>
    <row r="161" spans="4:7" s="288" customFormat="1" x14ac:dyDescent="0.25">
      <c r="D161" s="290"/>
      <c r="F161" s="291"/>
      <c r="G161" s="290"/>
    </row>
    <row r="162" spans="4:7" s="288" customFormat="1" x14ac:dyDescent="0.25">
      <c r="D162" s="290"/>
      <c r="F162" s="291"/>
      <c r="G162" s="290"/>
    </row>
    <row r="163" spans="4:7" s="288" customFormat="1" x14ac:dyDescent="0.25">
      <c r="D163" s="290"/>
      <c r="F163" s="291"/>
      <c r="G163" s="290"/>
    </row>
    <row r="164" spans="4:7" s="288" customFormat="1" x14ac:dyDescent="0.25">
      <c r="D164" s="290"/>
      <c r="F164" s="291"/>
      <c r="G164" s="290"/>
    </row>
    <row r="165" spans="4:7" s="288" customFormat="1" x14ac:dyDescent="0.25">
      <c r="D165" s="290"/>
      <c r="F165" s="291"/>
      <c r="G165" s="290"/>
    </row>
    <row r="166" spans="4:7" s="288" customFormat="1" x14ac:dyDescent="0.25">
      <c r="D166" s="290"/>
      <c r="F166" s="291"/>
      <c r="G166" s="290"/>
    </row>
    <row r="167" spans="4:7" s="288" customFormat="1" x14ac:dyDescent="0.25">
      <c r="D167" s="290"/>
      <c r="F167" s="291"/>
      <c r="G167" s="290"/>
    </row>
    <row r="168" spans="4:7" s="288" customFormat="1" x14ac:dyDescent="0.25">
      <c r="D168" s="290"/>
      <c r="F168" s="291"/>
      <c r="G168" s="290"/>
    </row>
    <row r="169" spans="4:7" s="288" customFormat="1" x14ac:dyDescent="0.25">
      <c r="D169" s="290"/>
      <c r="F169" s="291"/>
      <c r="G169" s="290"/>
    </row>
    <row r="170" spans="4:7" s="288" customFormat="1" x14ac:dyDescent="0.25">
      <c r="D170" s="290"/>
      <c r="F170" s="291"/>
      <c r="G170" s="290"/>
    </row>
    <row r="171" spans="4:7" s="288" customFormat="1" x14ac:dyDescent="0.25">
      <c r="D171" s="290"/>
      <c r="F171" s="291"/>
      <c r="G171" s="290"/>
    </row>
    <row r="172" spans="4:7" s="288" customFormat="1" x14ac:dyDescent="0.25">
      <c r="D172" s="290"/>
      <c r="F172" s="291"/>
      <c r="G172" s="290"/>
    </row>
    <row r="173" spans="4:7" s="288" customFormat="1" x14ac:dyDescent="0.25">
      <c r="D173" s="290"/>
      <c r="F173" s="291"/>
      <c r="G173" s="290"/>
    </row>
    <row r="174" spans="4:7" s="288" customFormat="1" x14ac:dyDescent="0.25">
      <c r="D174" s="290"/>
      <c r="F174" s="291"/>
      <c r="G174" s="290"/>
    </row>
    <row r="175" spans="4:7" s="288" customFormat="1" x14ac:dyDescent="0.25">
      <c r="D175" s="290"/>
      <c r="F175" s="291"/>
      <c r="G175" s="290"/>
    </row>
    <row r="176" spans="4:7" s="288" customFormat="1" x14ac:dyDescent="0.25">
      <c r="D176" s="290"/>
      <c r="F176" s="291"/>
      <c r="G176" s="290"/>
    </row>
    <row r="177" spans="4:7" s="288" customFormat="1" x14ac:dyDescent="0.25">
      <c r="D177" s="290"/>
      <c r="F177" s="291"/>
      <c r="G177" s="290"/>
    </row>
    <row r="178" spans="4:7" s="288" customFormat="1" x14ac:dyDescent="0.25">
      <c r="D178" s="290"/>
      <c r="F178" s="291"/>
      <c r="G178" s="290"/>
    </row>
    <row r="179" spans="4:7" s="288" customFormat="1" x14ac:dyDescent="0.25">
      <c r="D179" s="290"/>
      <c r="F179" s="291"/>
      <c r="G179" s="290"/>
    </row>
    <row r="180" spans="4:7" s="288" customFormat="1" x14ac:dyDescent="0.25">
      <c r="D180" s="290"/>
      <c r="F180" s="291"/>
      <c r="G180" s="290"/>
    </row>
    <row r="181" spans="4:7" s="288" customFormat="1" x14ac:dyDescent="0.25">
      <c r="D181" s="290"/>
      <c r="F181" s="291"/>
      <c r="G181" s="290"/>
    </row>
    <row r="182" spans="4:7" s="288" customFormat="1" x14ac:dyDescent="0.25">
      <c r="D182" s="290"/>
      <c r="F182" s="291"/>
      <c r="G182" s="290"/>
    </row>
    <row r="183" spans="4:7" s="288" customFormat="1" x14ac:dyDescent="0.25">
      <c r="D183" s="290"/>
      <c r="F183" s="291"/>
      <c r="G183" s="290"/>
    </row>
    <row r="184" spans="4:7" s="288" customFormat="1" x14ac:dyDescent="0.25">
      <c r="D184" s="290"/>
      <c r="F184" s="291"/>
      <c r="G184" s="290"/>
    </row>
    <row r="185" spans="4:7" s="288" customFormat="1" x14ac:dyDescent="0.25">
      <c r="D185" s="290"/>
      <c r="F185" s="291"/>
      <c r="G185" s="290"/>
    </row>
    <row r="186" spans="4:7" s="288" customFormat="1" x14ac:dyDescent="0.25">
      <c r="D186" s="290"/>
      <c r="F186" s="291"/>
      <c r="G186" s="290"/>
    </row>
    <row r="187" spans="4:7" s="288" customFormat="1" x14ac:dyDescent="0.25">
      <c r="D187" s="290"/>
      <c r="F187" s="291"/>
      <c r="G187" s="290"/>
    </row>
    <row r="188" spans="4:7" s="288" customFormat="1" x14ac:dyDescent="0.25">
      <c r="D188" s="290"/>
      <c r="F188" s="291"/>
      <c r="G188" s="290"/>
    </row>
    <row r="189" spans="4:7" s="288" customFormat="1" x14ac:dyDescent="0.25">
      <c r="D189" s="290"/>
      <c r="F189" s="291"/>
      <c r="G189" s="290"/>
    </row>
    <row r="190" spans="4:7" s="288" customFormat="1" x14ac:dyDescent="0.25">
      <c r="D190" s="290"/>
      <c r="F190" s="291"/>
      <c r="G190" s="290"/>
    </row>
    <row r="191" spans="4:7" s="288" customFormat="1" x14ac:dyDescent="0.25">
      <c r="D191" s="290"/>
      <c r="F191" s="291"/>
      <c r="G191" s="290"/>
    </row>
    <row r="192" spans="4:7" s="288" customFormat="1" x14ac:dyDescent="0.25">
      <c r="D192" s="290"/>
      <c r="F192" s="291"/>
      <c r="G192" s="290"/>
    </row>
    <row r="193" spans="4:7" s="288" customFormat="1" x14ac:dyDescent="0.25">
      <c r="D193" s="290"/>
      <c r="F193" s="291"/>
      <c r="G193" s="290"/>
    </row>
    <row r="194" spans="4:7" s="288" customFormat="1" x14ac:dyDescent="0.25">
      <c r="D194" s="290"/>
      <c r="F194" s="291"/>
      <c r="G194" s="290"/>
    </row>
    <row r="195" spans="4:7" s="288" customFormat="1" x14ac:dyDescent="0.25">
      <c r="D195" s="290"/>
      <c r="F195" s="291"/>
      <c r="G195" s="290"/>
    </row>
    <row r="196" spans="4:7" s="288" customFormat="1" x14ac:dyDescent="0.25">
      <c r="D196" s="290"/>
      <c r="F196" s="291"/>
      <c r="G196" s="290"/>
    </row>
    <row r="197" spans="4:7" s="288" customFormat="1" x14ac:dyDescent="0.25">
      <c r="D197" s="290"/>
      <c r="F197" s="291"/>
      <c r="G197" s="290"/>
    </row>
    <row r="198" spans="4:7" s="288" customFormat="1" x14ac:dyDescent="0.25">
      <c r="D198" s="290"/>
      <c r="F198" s="291"/>
      <c r="G198" s="290"/>
    </row>
    <row r="199" spans="4:7" s="288" customFormat="1" x14ac:dyDescent="0.25">
      <c r="D199" s="290"/>
      <c r="F199" s="291"/>
      <c r="G199" s="290"/>
    </row>
    <row r="200" spans="4:7" s="288" customFormat="1" x14ac:dyDescent="0.25">
      <c r="D200" s="290"/>
      <c r="F200" s="291"/>
      <c r="G200" s="290"/>
    </row>
    <row r="201" spans="4:7" s="288" customFormat="1" x14ac:dyDescent="0.25">
      <c r="D201" s="290"/>
      <c r="F201" s="291"/>
      <c r="G201" s="290"/>
    </row>
    <row r="202" spans="4:7" s="288" customFormat="1" x14ac:dyDescent="0.25">
      <c r="D202" s="290"/>
      <c r="F202" s="291"/>
      <c r="G202" s="290"/>
    </row>
    <row r="203" spans="4:7" s="288" customFormat="1" x14ac:dyDescent="0.25">
      <c r="D203" s="290"/>
      <c r="F203" s="291"/>
      <c r="G203" s="290"/>
    </row>
  </sheetData>
  <sheetProtection password="87FA" sheet="1" objects="1" scenarios="1" selectLockedCells="1"/>
  <mergeCells count="4">
    <mergeCell ref="A105:C105"/>
    <mergeCell ref="A2:G2"/>
    <mergeCell ref="A3:G3"/>
    <mergeCell ref="A1:G1"/>
  </mergeCells>
  <dataValidations count="3">
    <dataValidation type="list" allowBlank="1" showInputMessage="1" showErrorMessage="1" sqref="B5:B104">
      <formula1>GASTOS_E_IMPLEMENTOS</formula1>
    </dataValidation>
    <dataValidation type="list" allowBlank="1" showInputMessage="1" showErrorMessage="1" sqref="C5:C104">
      <formula1>DETALLE_004_010</formula1>
    </dataValidation>
    <dataValidation type="list" allowBlank="1" showInputMessage="1" showErrorMessage="1" sqref="F5:F104">
      <formula1>PARTICIPACIÓN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5"/>
  <sheetViews>
    <sheetView showGridLines="0"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baseColWidth="10" defaultColWidth="11.42578125" defaultRowHeight="15" x14ac:dyDescent="0.25"/>
  <cols>
    <col min="1" max="1" width="6" style="173" customWidth="1"/>
    <col min="2" max="2" width="22.42578125" style="173" customWidth="1"/>
    <col min="3" max="3" width="26.140625" style="173" customWidth="1"/>
    <col min="4" max="4" width="39.140625" style="174" customWidth="1"/>
    <col min="5" max="5" width="16.28515625" style="175" customWidth="1"/>
    <col min="6" max="6" width="40.28515625" style="174" customWidth="1"/>
    <col min="7" max="7" width="32.7109375" style="175" customWidth="1"/>
    <col min="8" max="8" width="11.42578125" style="175" customWidth="1"/>
    <col min="9" max="9" width="11.85546875" style="174" customWidth="1"/>
    <col min="10" max="10" width="15.7109375" style="174" customWidth="1"/>
    <col min="11" max="11" width="20.7109375" style="178" customWidth="1"/>
    <col min="12" max="13" width="10.7109375" style="174" customWidth="1"/>
    <col min="14" max="14" width="10.7109375" style="175" customWidth="1"/>
    <col min="15" max="15" width="40.28515625" style="174" customWidth="1"/>
    <col min="16" max="16" width="17.7109375" style="174" bestFit="1" customWidth="1"/>
    <col min="17" max="17" width="19.5703125" style="174" customWidth="1"/>
    <col min="18" max="18" width="16.7109375" style="175" customWidth="1"/>
    <col min="19" max="19" width="47.140625" style="174" customWidth="1"/>
    <col min="20" max="20" width="21.140625" style="151" customWidth="1"/>
    <col min="21" max="21" width="18.7109375" style="151" customWidth="1"/>
    <col min="22" max="22" width="17" style="151" customWidth="1"/>
    <col min="23" max="16384" width="11.42578125" style="151"/>
  </cols>
  <sheetData>
    <row r="1" spans="1:30" s="114" customFormat="1" ht="30.75" customHeight="1" x14ac:dyDescent="0.35">
      <c r="A1" s="429" t="s">
        <v>624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146"/>
      <c r="U1" s="146"/>
      <c r="V1" s="146"/>
      <c r="W1" s="146"/>
      <c r="X1" s="146"/>
      <c r="Y1" s="146"/>
      <c r="Z1" s="146"/>
      <c r="AA1" s="146"/>
    </row>
    <row r="2" spans="1:30" s="114" customFormat="1" ht="34.5" customHeight="1" x14ac:dyDescent="0.35">
      <c r="A2" s="409" t="s">
        <v>621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146"/>
      <c r="U2" s="146"/>
      <c r="V2" s="146"/>
      <c r="W2" s="146"/>
      <c r="X2" s="146"/>
      <c r="Y2" s="146"/>
      <c r="Z2" s="146"/>
      <c r="AA2" s="146"/>
    </row>
    <row r="3" spans="1:30" s="47" customFormat="1" ht="23.25" customHeight="1" x14ac:dyDescent="0.25">
      <c r="A3" s="422" t="s">
        <v>380</v>
      </c>
      <c r="B3" s="422" t="s">
        <v>469</v>
      </c>
      <c r="C3" s="422" t="s">
        <v>458</v>
      </c>
      <c r="D3" s="422" t="s">
        <v>386</v>
      </c>
      <c r="E3" s="422" t="s">
        <v>387</v>
      </c>
      <c r="F3" s="422" t="s">
        <v>457</v>
      </c>
      <c r="G3" s="422" t="s">
        <v>388</v>
      </c>
      <c r="H3" s="422" t="s">
        <v>390</v>
      </c>
      <c r="I3" s="422" t="s">
        <v>389</v>
      </c>
      <c r="J3" s="422" t="s">
        <v>385</v>
      </c>
      <c r="K3" s="420" t="s">
        <v>572</v>
      </c>
      <c r="L3" s="421"/>
      <c r="M3" s="421"/>
      <c r="N3" s="421"/>
      <c r="O3" s="431" t="s">
        <v>573</v>
      </c>
      <c r="P3" s="401"/>
      <c r="Q3" s="401"/>
      <c r="R3" s="401"/>
      <c r="S3" s="432"/>
      <c r="T3" s="43"/>
      <c r="U3" s="43"/>
      <c r="V3" s="43"/>
      <c r="W3" s="147"/>
      <c r="X3" s="43"/>
      <c r="Y3" s="43"/>
      <c r="Z3" s="43"/>
      <c r="AA3" s="43"/>
      <c r="AB3" s="43"/>
      <c r="AC3" s="43"/>
      <c r="AD3" s="43"/>
    </row>
    <row r="4" spans="1:30" s="47" customFormat="1" ht="29.25" customHeight="1" x14ac:dyDescent="0.25">
      <c r="A4" s="430"/>
      <c r="B4" s="430"/>
      <c r="C4" s="430"/>
      <c r="D4" s="430"/>
      <c r="E4" s="430"/>
      <c r="F4" s="430"/>
      <c r="G4" s="430"/>
      <c r="H4" s="430"/>
      <c r="I4" s="430"/>
      <c r="J4" s="430"/>
      <c r="K4" s="427" t="s">
        <v>19</v>
      </c>
      <c r="L4" s="424" t="s">
        <v>382</v>
      </c>
      <c r="M4" s="425"/>
      <c r="N4" s="426"/>
      <c r="O4" s="422" t="s">
        <v>522</v>
      </c>
      <c r="P4" s="422" t="s">
        <v>517</v>
      </c>
      <c r="Q4" s="422" t="s">
        <v>523</v>
      </c>
      <c r="R4" s="422" t="s">
        <v>634</v>
      </c>
      <c r="S4" s="422" t="s">
        <v>381</v>
      </c>
      <c r="T4" s="43"/>
      <c r="U4" s="43"/>
      <c r="V4" s="43"/>
      <c r="W4" s="147"/>
      <c r="X4" s="43"/>
      <c r="Y4" s="43"/>
      <c r="Z4" s="43"/>
      <c r="AA4" s="43"/>
      <c r="AB4" s="43"/>
      <c r="AC4" s="43"/>
      <c r="AD4" s="43"/>
    </row>
    <row r="5" spans="1:30" s="47" customFormat="1" ht="29.25" customHeight="1" x14ac:dyDescent="0.25">
      <c r="A5" s="423"/>
      <c r="B5" s="423"/>
      <c r="C5" s="423"/>
      <c r="D5" s="423"/>
      <c r="E5" s="423"/>
      <c r="F5" s="423"/>
      <c r="G5" s="423"/>
      <c r="H5" s="423"/>
      <c r="I5" s="423"/>
      <c r="J5" s="423"/>
      <c r="K5" s="428"/>
      <c r="L5" s="148" t="s">
        <v>383</v>
      </c>
      <c r="M5" s="148" t="s">
        <v>384</v>
      </c>
      <c r="N5" s="148" t="s">
        <v>18</v>
      </c>
      <c r="O5" s="423"/>
      <c r="P5" s="423"/>
      <c r="Q5" s="423"/>
      <c r="R5" s="423"/>
      <c r="S5" s="423"/>
      <c r="T5" s="43"/>
      <c r="U5" s="43"/>
      <c r="V5" s="43"/>
      <c r="W5" s="147"/>
      <c r="X5" s="43"/>
      <c r="Y5" s="43"/>
      <c r="Z5" s="43"/>
      <c r="AA5" s="43"/>
      <c r="AB5" s="43"/>
      <c r="AC5" s="43"/>
      <c r="AD5" s="43"/>
    </row>
    <row r="6" spans="1:30" x14ac:dyDescent="0.25">
      <c r="A6" s="149">
        <v>1</v>
      </c>
      <c r="B6" s="16"/>
      <c r="C6" s="296"/>
      <c r="D6" s="21"/>
      <c r="E6" s="30"/>
      <c r="F6" s="21"/>
      <c r="G6" s="16"/>
      <c r="H6" s="22"/>
      <c r="I6" s="23"/>
      <c r="J6" s="23"/>
      <c r="K6" s="188"/>
      <c r="L6" s="22"/>
      <c r="M6" s="22"/>
      <c r="N6" s="150">
        <f>L6+M6</f>
        <v>0</v>
      </c>
      <c r="O6" s="21"/>
      <c r="P6" s="21"/>
      <c r="Q6" s="21"/>
      <c r="R6" s="16"/>
      <c r="S6" s="21"/>
      <c r="U6" s="152"/>
      <c r="V6" s="153"/>
      <c r="W6" s="154"/>
    </row>
    <row r="7" spans="1:30" x14ac:dyDescent="0.25">
      <c r="A7" s="149">
        <v>2</v>
      </c>
      <c r="B7" s="16"/>
      <c r="C7" s="296"/>
      <c r="D7" s="21"/>
      <c r="E7" s="30"/>
      <c r="F7" s="21"/>
      <c r="G7" s="16"/>
      <c r="H7" s="22"/>
      <c r="I7" s="23"/>
      <c r="J7" s="23"/>
      <c r="K7" s="188"/>
      <c r="L7" s="22"/>
      <c r="M7" s="22"/>
      <c r="N7" s="150">
        <f t="shared" ref="N7:N70" si="0">L7+M7</f>
        <v>0</v>
      </c>
      <c r="O7" s="21"/>
      <c r="P7" s="21"/>
      <c r="Q7" s="21"/>
      <c r="R7" s="16"/>
      <c r="S7" s="21"/>
      <c r="U7" s="152"/>
      <c r="V7" s="153"/>
      <c r="W7" s="154"/>
    </row>
    <row r="8" spans="1:30" x14ac:dyDescent="0.25">
      <c r="A8" s="149">
        <v>3</v>
      </c>
      <c r="B8" s="16"/>
      <c r="C8" s="296"/>
      <c r="D8" s="21"/>
      <c r="E8" s="30"/>
      <c r="F8" s="21"/>
      <c r="G8" s="16"/>
      <c r="H8" s="22"/>
      <c r="I8" s="23"/>
      <c r="J8" s="23"/>
      <c r="K8" s="188"/>
      <c r="L8" s="22"/>
      <c r="M8" s="22"/>
      <c r="N8" s="150">
        <f t="shared" si="0"/>
        <v>0</v>
      </c>
      <c r="O8" s="21"/>
      <c r="P8" s="21"/>
      <c r="Q8" s="21"/>
      <c r="R8" s="16"/>
      <c r="S8" s="21"/>
      <c r="U8" s="152"/>
      <c r="V8" s="153"/>
      <c r="W8" s="154"/>
    </row>
    <row r="9" spans="1:30" s="155" customFormat="1" x14ac:dyDescent="0.25">
      <c r="A9" s="149">
        <v>4</v>
      </c>
      <c r="B9" s="16"/>
      <c r="C9" s="296"/>
      <c r="D9" s="21"/>
      <c r="E9" s="16"/>
      <c r="F9" s="21"/>
      <c r="G9" s="16"/>
      <c r="H9" s="16"/>
      <c r="I9" s="23"/>
      <c r="J9" s="189"/>
      <c r="K9" s="188"/>
      <c r="L9" s="22"/>
      <c r="M9" s="22"/>
      <c r="N9" s="150">
        <f t="shared" si="0"/>
        <v>0</v>
      </c>
      <c r="O9" s="21"/>
      <c r="P9" s="21"/>
      <c r="Q9" s="21"/>
      <c r="R9" s="16"/>
      <c r="S9" s="21"/>
      <c r="U9" s="156"/>
      <c r="V9" s="157"/>
      <c r="W9" s="158"/>
    </row>
    <row r="10" spans="1:30" s="155" customFormat="1" x14ac:dyDescent="0.25">
      <c r="A10" s="149">
        <v>5</v>
      </c>
      <c r="B10" s="16"/>
      <c r="C10" s="296"/>
      <c r="D10" s="21"/>
      <c r="E10" s="30"/>
      <c r="F10" s="21"/>
      <c r="G10" s="16"/>
      <c r="H10" s="22"/>
      <c r="I10" s="23"/>
      <c r="J10" s="189"/>
      <c r="K10" s="188"/>
      <c r="L10" s="22"/>
      <c r="M10" s="22"/>
      <c r="N10" s="150">
        <f t="shared" si="0"/>
        <v>0</v>
      </c>
      <c r="O10" s="21"/>
      <c r="P10" s="21"/>
      <c r="Q10" s="21"/>
      <c r="R10" s="16"/>
      <c r="S10" s="21"/>
      <c r="U10" s="156"/>
      <c r="V10" s="157"/>
      <c r="W10" s="158"/>
    </row>
    <row r="11" spans="1:30" s="155" customFormat="1" x14ac:dyDescent="0.25">
      <c r="A11" s="149">
        <v>6</v>
      </c>
      <c r="B11" s="16"/>
      <c r="C11" s="296"/>
      <c r="D11" s="21"/>
      <c r="E11" s="30"/>
      <c r="F11" s="21"/>
      <c r="G11" s="16"/>
      <c r="H11" s="22"/>
      <c r="I11" s="23"/>
      <c r="J11" s="189"/>
      <c r="K11" s="188"/>
      <c r="L11" s="22"/>
      <c r="M11" s="22"/>
      <c r="N11" s="150">
        <f t="shared" si="0"/>
        <v>0</v>
      </c>
      <c r="O11" s="21"/>
      <c r="P11" s="21"/>
      <c r="Q11" s="21"/>
      <c r="R11" s="16"/>
      <c r="S11" s="21"/>
      <c r="U11" s="156"/>
      <c r="V11" s="157"/>
      <c r="W11" s="158"/>
    </row>
    <row r="12" spans="1:30" s="155" customFormat="1" x14ac:dyDescent="0.25">
      <c r="A12" s="149">
        <v>7</v>
      </c>
      <c r="B12" s="16"/>
      <c r="C12" s="296"/>
      <c r="D12" s="21"/>
      <c r="E12" s="30"/>
      <c r="F12" s="21"/>
      <c r="G12" s="16"/>
      <c r="H12" s="22"/>
      <c r="I12" s="23"/>
      <c r="J12" s="189"/>
      <c r="K12" s="188"/>
      <c r="L12" s="22"/>
      <c r="M12" s="22"/>
      <c r="N12" s="150">
        <f t="shared" si="0"/>
        <v>0</v>
      </c>
      <c r="O12" s="21"/>
      <c r="P12" s="21"/>
      <c r="Q12" s="21"/>
      <c r="R12" s="16"/>
      <c r="S12" s="21"/>
      <c r="U12" s="156"/>
      <c r="V12" s="156"/>
      <c r="W12" s="158"/>
    </row>
    <row r="13" spans="1:30" s="155" customFormat="1" x14ac:dyDescent="0.25">
      <c r="A13" s="149">
        <v>8</v>
      </c>
      <c r="B13" s="16"/>
      <c r="C13" s="296"/>
      <c r="D13" s="21"/>
      <c r="E13" s="30"/>
      <c r="F13" s="21"/>
      <c r="G13" s="16"/>
      <c r="H13" s="22"/>
      <c r="I13" s="23"/>
      <c r="J13" s="189"/>
      <c r="K13" s="188"/>
      <c r="L13" s="22"/>
      <c r="M13" s="22"/>
      <c r="N13" s="150">
        <f t="shared" si="0"/>
        <v>0</v>
      </c>
      <c r="O13" s="21"/>
      <c r="P13" s="21"/>
      <c r="Q13" s="21"/>
      <c r="R13" s="16"/>
      <c r="S13" s="21"/>
      <c r="U13" s="156"/>
      <c r="V13" s="156"/>
      <c r="W13" s="158"/>
    </row>
    <row r="14" spans="1:30" s="155" customFormat="1" x14ac:dyDescent="0.25">
      <c r="A14" s="149">
        <v>9</v>
      </c>
      <c r="B14" s="16"/>
      <c r="C14" s="296"/>
      <c r="D14" s="21"/>
      <c r="E14" s="30"/>
      <c r="F14" s="21"/>
      <c r="G14" s="16"/>
      <c r="H14" s="22"/>
      <c r="I14" s="23"/>
      <c r="J14" s="189"/>
      <c r="K14" s="188"/>
      <c r="L14" s="22"/>
      <c r="M14" s="22"/>
      <c r="N14" s="150">
        <f t="shared" si="0"/>
        <v>0</v>
      </c>
      <c r="O14" s="21"/>
      <c r="P14" s="21"/>
      <c r="Q14" s="21"/>
      <c r="R14" s="16"/>
      <c r="S14" s="21"/>
      <c r="U14" s="156"/>
      <c r="V14" s="156"/>
      <c r="W14" s="158"/>
    </row>
    <row r="15" spans="1:30" s="155" customFormat="1" x14ac:dyDescent="0.25">
      <c r="A15" s="149">
        <v>10</v>
      </c>
      <c r="B15" s="16"/>
      <c r="C15" s="296"/>
      <c r="D15" s="21"/>
      <c r="E15" s="30"/>
      <c r="F15" s="21"/>
      <c r="G15" s="16"/>
      <c r="H15" s="22"/>
      <c r="I15" s="23"/>
      <c r="J15" s="189"/>
      <c r="K15" s="188"/>
      <c r="L15" s="22"/>
      <c r="M15" s="22"/>
      <c r="N15" s="150">
        <f t="shared" si="0"/>
        <v>0</v>
      </c>
      <c r="O15" s="21"/>
      <c r="P15" s="21"/>
      <c r="Q15" s="21"/>
      <c r="R15" s="16"/>
      <c r="S15" s="21"/>
      <c r="U15" s="156"/>
      <c r="V15" s="156"/>
      <c r="W15" s="158"/>
    </row>
    <row r="16" spans="1:30" s="155" customFormat="1" x14ac:dyDescent="0.25">
      <c r="A16" s="149">
        <v>11</v>
      </c>
      <c r="B16" s="16"/>
      <c r="C16" s="296"/>
      <c r="D16" s="21"/>
      <c r="E16" s="30"/>
      <c r="F16" s="21"/>
      <c r="G16" s="16"/>
      <c r="H16" s="22"/>
      <c r="I16" s="23"/>
      <c r="J16" s="189"/>
      <c r="K16" s="188"/>
      <c r="L16" s="22"/>
      <c r="M16" s="22"/>
      <c r="N16" s="150">
        <f t="shared" si="0"/>
        <v>0</v>
      </c>
      <c r="O16" s="21"/>
      <c r="P16" s="21"/>
      <c r="Q16" s="21"/>
      <c r="R16" s="16"/>
      <c r="S16" s="21"/>
      <c r="U16" s="156"/>
      <c r="V16" s="156"/>
      <c r="W16" s="158"/>
    </row>
    <row r="17" spans="1:23" s="155" customFormat="1" x14ac:dyDescent="0.25">
      <c r="A17" s="149">
        <v>12</v>
      </c>
      <c r="B17" s="16"/>
      <c r="C17" s="296"/>
      <c r="D17" s="21"/>
      <c r="E17" s="30"/>
      <c r="F17" s="21"/>
      <c r="G17" s="16"/>
      <c r="H17" s="22"/>
      <c r="I17" s="23"/>
      <c r="J17" s="189"/>
      <c r="K17" s="188"/>
      <c r="L17" s="22"/>
      <c r="M17" s="22"/>
      <c r="N17" s="150">
        <f t="shared" si="0"/>
        <v>0</v>
      </c>
      <c r="O17" s="21"/>
      <c r="P17" s="21"/>
      <c r="Q17" s="21"/>
      <c r="R17" s="16"/>
      <c r="S17" s="21"/>
      <c r="U17" s="156"/>
      <c r="V17" s="157"/>
      <c r="W17" s="158"/>
    </row>
    <row r="18" spans="1:23" s="155" customFormat="1" x14ac:dyDescent="0.25">
      <c r="A18" s="149">
        <v>13</v>
      </c>
      <c r="B18" s="16"/>
      <c r="C18" s="296"/>
      <c r="D18" s="21"/>
      <c r="E18" s="30"/>
      <c r="F18" s="21"/>
      <c r="G18" s="16"/>
      <c r="H18" s="22"/>
      <c r="I18" s="23"/>
      <c r="J18" s="189"/>
      <c r="K18" s="188"/>
      <c r="L18" s="22"/>
      <c r="M18" s="22"/>
      <c r="N18" s="150">
        <f t="shared" si="0"/>
        <v>0</v>
      </c>
      <c r="O18" s="21"/>
      <c r="P18" s="21"/>
      <c r="Q18" s="21"/>
      <c r="R18" s="16"/>
      <c r="S18" s="21"/>
      <c r="U18" s="156"/>
      <c r="V18" s="157"/>
      <c r="W18" s="158"/>
    </row>
    <row r="19" spans="1:23" s="155" customFormat="1" x14ac:dyDescent="0.25">
      <c r="A19" s="149">
        <v>14</v>
      </c>
      <c r="B19" s="16"/>
      <c r="C19" s="296"/>
      <c r="D19" s="21"/>
      <c r="E19" s="30"/>
      <c r="F19" s="21"/>
      <c r="G19" s="16"/>
      <c r="H19" s="22"/>
      <c r="I19" s="23"/>
      <c r="J19" s="189"/>
      <c r="K19" s="188"/>
      <c r="L19" s="22"/>
      <c r="M19" s="22"/>
      <c r="N19" s="150">
        <f t="shared" si="0"/>
        <v>0</v>
      </c>
      <c r="O19" s="21"/>
      <c r="P19" s="21"/>
      <c r="Q19" s="21"/>
      <c r="R19" s="16"/>
      <c r="S19" s="21"/>
      <c r="U19" s="156"/>
      <c r="V19" s="157"/>
      <c r="W19" s="158"/>
    </row>
    <row r="20" spans="1:23" s="155" customFormat="1" x14ac:dyDescent="0.25">
      <c r="A20" s="149">
        <v>15</v>
      </c>
      <c r="B20" s="16"/>
      <c r="C20" s="296"/>
      <c r="D20" s="21"/>
      <c r="E20" s="30"/>
      <c r="F20" s="21"/>
      <c r="G20" s="16"/>
      <c r="H20" s="22"/>
      <c r="I20" s="23"/>
      <c r="J20" s="189"/>
      <c r="K20" s="188"/>
      <c r="L20" s="22"/>
      <c r="M20" s="22"/>
      <c r="N20" s="150">
        <f t="shared" si="0"/>
        <v>0</v>
      </c>
      <c r="O20" s="21"/>
      <c r="P20" s="21"/>
      <c r="Q20" s="21"/>
      <c r="R20" s="16"/>
      <c r="S20" s="21"/>
      <c r="U20" s="156"/>
      <c r="V20" s="157"/>
      <c r="W20" s="158"/>
    </row>
    <row r="21" spans="1:23" s="155" customFormat="1" x14ac:dyDescent="0.25">
      <c r="A21" s="149">
        <v>16</v>
      </c>
      <c r="B21" s="16"/>
      <c r="C21" s="296"/>
      <c r="D21" s="21"/>
      <c r="E21" s="30"/>
      <c r="F21" s="21"/>
      <c r="G21" s="16"/>
      <c r="H21" s="22"/>
      <c r="I21" s="23"/>
      <c r="J21" s="189"/>
      <c r="K21" s="188"/>
      <c r="L21" s="22"/>
      <c r="M21" s="22"/>
      <c r="N21" s="150">
        <f t="shared" si="0"/>
        <v>0</v>
      </c>
      <c r="O21" s="21"/>
      <c r="P21" s="21"/>
      <c r="Q21" s="21"/>
      <c r="R21" s="16"/>
      <c r="S21" s="21"/>
      <c r="U21" s="156"/>
      <c r="V21" s="157"/>
      <c r="W21" s="158"/>
    </row>
    <row r="22" spans="1:23" s="155" customFormat="1" x14ac:dyDescent="0.25">
      <c r="A22" s="149">
        <v>17</v>
      </c>
      <c r="B22" s="16"/>
      <c r="C22" s="296"/>
      <c r="D22" s="21"/>
      <c r="E22" s="30"/>
      <c r="F22" s="21"/>
      <c r="G22" s="16"/>
      <c r="H22" s="22"/>
      <c r="I22" s="23"/>
      <c r="J22" s="189"/>
      <c r="K22" s="188"/>
      <c r="L22" s="22"/>
      <c r="M22" s="22"/>
      <c r="N22" s="150">
        <f t="shared" si="0"/>
        <v>0</v>
      </c>
      <c r="O22" s="21"/>
      <c r="P22" s="21"/>
      <c r="Q22" s="21"/>
      <c r="R22" s="16"/>
      <c r="S22" s="21"/>
      <c r="U22" s="156"/>
      <c r="V22" s="157"/>
      <c r="W22" s="158"/>
    </row>
    <row r="23" spans="1:23" s="155" customFormat="1" x14ac:dyDescent="0.25">
      <c r="A23" s="149">
        <v>18</v>
      </c>
      <c r="B23" s="16"/>
      <c r="C23" s="296"/>
      <c r="D23" s="21"/>
      <c r="E23" s="30"/>
      <c r="F23" s="21"/>
      <c r="G23" s="16"/>
      <c r="H23" s="22"/>
      <c r="I23" s="23"/>
      <c r="J23" s="189"/>
      <c r="K23" s="188"/>
      <c r="L23" s="22"/>
      <c r="M23" s="22"/>
      <c r="N23" s="150">
        <f t="shared" si="0"/>
        <v>0</v>
      </c>
      <c r="O23" s="21"/>
      <c r="P23" s="21"/>
      <c r="Q23" s="21"/>
      <c r="R23" s="16"/>
      <c r="S23" s="21"/>
      <c r="U23" s="156"/>
      <c r="V23" s="157"/>
      <c r="W23" s="158"/>
    </row>
    <row r="24" spans="1:23" s="155" customFormat="1" x14ac:dyDescent="0.25">
      <c r="A24" s="149">
        <v>19</v>
      </c>
      <c r="B24" s="16"/>
      <c r="C24" s="296"/>
      <c r="D24" s="21"/>
      <c r="E24" s="30"/>
      <c r="F24" s="21"/>
      <c r="G24" s="16"/>
      <c r="H24" s="22"/>
      <c r="I24" s="23"/>
      <c r="J24" s="189"/>
      <c r="K24" s="188"/>
      <c r="L24" s="22"/>
      <c r="M24" s="22"/>
      <c r="N24" s="150">
        <f t="shared" si="0"/>
        <v>0</v>
      </c>
      <c r="O24" s="21"/>
      <c r="P24" s="21"/>
      <c r="Q24" s="21"/>
      <c r="R24" s="16"/>
      <c r="S24" s="21"/>
      <c r="U24" s="156"/>
      <c r="V24" s="157"/>
      <c r="W24" s="158"/>
    </row>
    <row r="25" spans="1:23" s="155" customFormat="1" x14ac:dyDescent="0.25">
      <c r="A25" s="149">
        <v>20</v>
      </c>
      <c r="B25" s="16"/>
      <c r="C25" s="296"/>
      <c r="D25" s="21"/>
      <c r="E25" s="30"/>
      <c r="F25" s="21"/>
      <c r="G25" s="16"/>
      <c r="H25" s="22"/>
      <c r="I25" s="23"/>
      <c r="J25" s="189"/>
      <c r="K25" s="188"/>
      <c r="L25" s="22"/>
      <c r="M25" s="22"/>
      <c r="N25" s="150">
        <f t="shared" si="0"/>
        <v>0</v>
      </c>
      <c r="O25" s="21"/>
      <c r="P25" s="21"/>
      <c r="Q25" s="21"/>
      <c r="R25" s="16"/>
      <c r="S25" s="21"/>
      <c r="U25" s="156"/>
      <c r="V25" s="157"/>
      <c r="W25" s="158"/>
    </row>
    <row r="26" spans="1:23" s="155" customFormat="1" x14ac:dyDescent="0.25">
      <c r="A26" s="149">
        <v>21</v>
      </c>
      <c r="B26" s="16"/>
      <c r="C26" s="296"/>
      <c r="D26" s="21"/>
      <c r="E26" s="30"/>
      <c r="F26" s="21"/>
      <c r="G26" s="16"/>
      <c r="H26" s="22"/>
      <c r="I26" s="23"/>
      <c r="J26" s="189"/>
      <c r="K26" s="188"/>
      <c r="L26" s="22"/>
      <c r="M26" s="22"/>
      <c r="N26" s="150">
        <f t="shared" si="0"/>
        <v>0</v>
      </c>
      <c r="O26" s="21"/>
      <c r="P26" s="21"/>
      <c r="Q26" s="21"/>
      <c r="R26" s="16"/>
      <c r="S26" s="21"/>
      <c r="U26" s="156"/>
      <c r="V26" s="157"/>
      <c r="W26" s="158"/>
    </row>
    <row r="27" spans="1:23" s="155" customFormat="1" x14ac:dyDescent="0.25">
      <c r="A27" s="149">
        <v>22</v>
      </c>
      <c r="B27" s="16"/>
      <c r="C27" s="296"/>
      <c r="D27" s="21"/>
      <c r="E27" s="30"/>
      <c r="F27" s="21"/>
      <c r="G27" s="16"/>
      <c r="H27" s="22"/>
      <c r="I27" s="23"/>
      <c r="J27" s="189"/>
      <c r="K27" s="188"/>
      <c r="L27" s="22"/>
      <c r="M27" s="22"/>
      <c r="N27" s="150">
        <f t="shared" si="0"/>
        <v>0</v>
      </c>
      <c r="O27" s="21"/>
      <c r="P27" s="21"/>
      <c r="Q27" s="21"/>
      <c r="R27" s="16"/>
      <c r="S27" s="21"/>
      <c r="U27" s="156"/>
      <c r="V27" s="157"/>
      <c r="W27" s="158"/>
    </row>
    <row r="28" spans="1:23" s="155" customFormat="1" x14ac:dyDescent="0.25">
      <c r="A28" s="149">
        <v>23</v>
      </c>
      <c r="B28" s="16"/>
      <c r="C28" s="296"/>
      <c r="D28" s="21"/>
      <c r="E28" s="30"/>
      <c r="F28" s="21"/>
      <c r="G28" s="16"/>
      <c r="H28" s="22"/>
      <c r="I28" s="23"/>
      <c r="J28" s="189"/>
      <c r="K28" s="188"/>
      <c r="L28" s="22"/>
      <c r="M28" s="22"/>
      <c r="N28" s="150">
        <f t="shared" si="0"/>
        <v>0</v>
      </c>
      <c r="O28" s="21"/>
      <c r="P28" s="21"/>
      <c r="Q28" s="21"/>
      <c r="R28" s="16"/>
      <c r="S28" s="21"/>
      <c r="U28" s="156"/>
      <c r="V28" s="157"/>
      <c r="W28" s="158"/>
    </row>
    <row r="29" spans="1:23" s="155" customFormat="1" x14ac:dyDescent="0.25">
      <c r="A29" s="149">
        <v>24</v>
      </c>
      <c r="B29" s="16"/>
      <c r="C29" s="296"/>
      <c r="D29" s="21"/>
      <c r="E29" s="30"/>
      <c r="F29" s="21"/>
      <c r="G29" s="16"/>
      <c r="H29" s="22"/>
      <c r="I29" s="23"/>
      <c r="J29" s="189"/>
      <c r="K29" s="188"/>
      <c r="L29" s="22"/>
      <c r="M29" s="22"/>
      <c r="N29" s="150">
        <f t="shared" si="0"/>
        <v>0</v>
      </c>
      <c r="O29" s="21"/>
      <c r="P29" s="21"/>
      <c r="Q29" s="21"/>
      <c r="R29" s="16"/>
      <c r="S29" s="21"/>
      <c r="U29" s="156"/>
      <c r="V29" s="157"/>
      <c r="W29" s="158"/>
    </row>
    <row r="30" spans="1:23" s="155" customFormat="1" x14ac:dyDescent="0.25">
      <c r="A30" s="149">
        <v>25</v>
      </c>
      <c r="B30" s="16"/>
      <c r="C30" s="296"/>
      <c r="D30" s="21"/>
      <c r="E30" s="30"/>
      <c r="F30" s="21"/>
      <c r="G30" s="16"/>
      <c r="H30" s="22"/>
      <c r="I30" s="23"/>
      <c r="J30" s="189"/>
      <c r="K30" s="188"/>
      <c r="L30" s="22"/>
      <c r="M30" s="22"/>
      <c r="N30" s="150">
        <f t="shared" si="0"/>
        <v>0</v>
      </c>
      <c r="O30" s="21"/>
      <c r="P30" s="21"/>
      <c r="Q30" s="21"/>
      <c r="R30" s="16"/>
      <c r="S30" s="21"/>
      <c r="U30" s="156"/>
      <c r="V30" s="157"/>
      <c r="W30" s="158"/>
    </row>
    <row r="31" spans="1:23" s="155" customFormat="1" x14ac:dyDescent="0.25">
      <c r="A31" s="149">
        <v>26</v>
      </c>
      <c r="B31" s="16"/>
      <c r="C31" s="296"/>
      <c r="D31" s="21"/>
      <c r="E31" s="30"/>
      <c r="F31" s="21"/>
      <c r="G31" s="16"/>
      <c r="H31" s="22"/>
      <c r="I31" s="23"/>
      <c r="J31" s="189"/>
      <c r="K31" s="188"/>
      <c r="L31" s="22"/>
      <c r="M31" s="22"/>
      <c r="N31" s="150">
        <f t="shared" si="0"/>
        <v>0</v>
      </c>
      <c r="O31" s="21"/>
      <c r="P31" s="21"/>
      <c r="Q31" s="21"/>
      <c r="R31" s="16"/>
      <c r="S31" s="21"/>
      <c r="U31" s="156"/>
      <c r="V31" s="157"/>
      <c r="W31" s="158"/>
    </row>
    <row r="32" spans="1:23" s="155" customFormat="1" x14ac:dyDescent="0.25">
      <c r="A32" s="149">
        <v>27</v>
      </c>
      <c r="B32" s="16"/>
      <c r="C32" s="296"/>
      <c r="D32" s="21"/>
      <c r="E32" s="30"/>
      <c r="F32" s="21"/>
      <c r="G32" s="16"/>
      <c r="H32" s="22"/>
      <c r="I32" s="23"/>
      <c r="J32" s="189"/>
      <c r="K32" s="188"/>
      <c r="L32" s="22"/>
      <c r="M32" s="22"/>
      <c r="N32" s="150">
        <f t="shared" si="0"/>
        <v>0</v>
      </c>
      <c r="O32" s="21"/>
      <c r="P32" s="21"/>
      <c r="Q32" s="21"/>
      <c r="R32" s="16"/>
      <c r="S32" s="21"/>
      <c r="U32" s="156"/>
      <c r="V32" s="157"/>
      <c r="W32" s="158"/>
    </row>
    <row r="33" spans="1:23" s="155" customFormat="1" x14ac:dyDescent="0.25">
      <c r="A33" s="149">
        <v>28</v>
      </c>
      <c r="B33" s="16"/>
      <c r="C33" s="296"/>
      <c r="D33" s="21"/>
      <c r="E33" s="30"/>
      <c r="F33" s="21"/>
      <c r="G33" s="16"/>
      <c r="H33" s="22"/>
      <c r="I33" s="23"/>
      <c r="J33" s="189"/>
      <c r="K33" s="188"/>
      <c r="L33" s="22"/>
      <c r="M33" s="22"/>
      <c r="N33" s="150">
        <f t="shared" si="0"/>
        <v>0</v>
      </c>
      <c r="O33" s="21"/>
      <c r="P33" s="21"/>
      <c r="Q33" s="21"/>
      <c r="R33" s="16"/>
      <c r="S33" s="17"/>
      <c r="U33" s="156"/>
      <c r="V33" s="157"/>
      <c r="W33" s="158"/>
    </row>
    <row r="34" spans="1:23" s="155" customFormat="1" x14ac:dyDescent="0.25">
      <c r="A34" s="149">
        <v>29</v>
      </c>
      <c r="B34" s="16"/>
      <c r="C34" s="296"/>
      <c r="D34" s="21"/>
      <c r="E34" s="30"/>
      <c r="F34" s="21"/>
      <c r="G34" s="16"/>
      <c r="H34" s="22"/>
      <c r="I34" s="23"/>
      <c r="J34" s="189"/>
      <c r="K34" s="188"/>
      <c r="L34" s="22"/>
      <c r="M34" s="22"/>
      <c r="N34" s="150">
        <f t="shared" si="0"/>
        <v>0</v>
      </c>
      <c r="O34" s="21"/>
      <c r="P34" s="21"/>
      <c r="Q34" s="21"/>
      <c r="R34" s="16"/>
      <c r="S34" s="21"/>
      <c r="U34" s="156"/>
      <c r="V34" s="157"/>
      <c r="W34" s="158"/>
    </row>
    <row r="35" spans="1:23" s="155" customFormat="1" x14ac:dyDescent="0.25">
      <c r="A35" s="149">
        <v>30</v>
      </c>
      <c r="B35" s="16"/>
      <c r="C35" s="296"/>
      <c r="D35" s="21"/>
      <c r="E35" s="30"/>
      <c r="F35" s="21"/>
      <c r="G35" s="16"/>
      <c r="H35" s="22"/>
      <c r="I35" s="23"/>
      <c r="J35" s="189"/>
      <c r="K35" s="188"/>
      <c r="L35" s="22"/>
      <c r="M35" s="22"/>
      <c r="N35" s="150">
        <f t="shared" si="0"/>
        <v>0</v>
      </c>
      <c r="O35" s="21"/>
      <c r="P35" s="21"/>
      <c r="Q35" s="21"/>
      <c r="R35" s="16"/>
      <c r="S35" s="21"/>
      <c r="U35" s="156"/>
      <c r="V35" s="157"/>
      <c r="W35" s="158"/>
    </row>
    <row r="36" spans="1:23" s="155" customFormat="1" x14ac:dyDescent="0.25">
      <c r="A36" s="149">
        <v>31</v>
      </c>
      <c r="B36" s="16"/>
      <c r="C36" s="296"/>
      <c r="D36" s="21"/>
      <c r="E36" s="30"/>
      <c r="F36" s="21"/>
      <c r="G36" s="16"/>
      <c r="H36" s="22"/>
      <c r="I36" s="23"/>
      <c r="J36" s="189"/>
      <c r="K36" s="188"/>
      <c r="L36" s="22"/>
      <c r="M36" s="22"/>
      <c r="N36" s="150">
        <f t="shared" si="0"/>
        <v>0</v>
      </c>
      <c r="O36" s="21"/>
      <c r="P36" s="21"/>
      <c r="Q36" s="21"/>
      <c r="R36" s="16"/>
      <c r="S36" s="21"/>
      <c r="U36" s="156"/>
      <c r="V36" s="156"/>
      <c r="W36" s="158"/>
    </row>
    <row r="37" spans="1:23" s="155" customFormat="1" x14ac:dyDescent="0.25">
      <c r="A37" s="149">
        <v>32</v>
      </c>
      <c r="B37" s="16"/>
      <c r="C37" s="296"/>
      <c r="D37" s="21"/>
      <c r="E37" s="30"/>
      <c r="F37" s="21"/>
      <c r="G37" s="16"/>
      <c r="H37" s="22"/>
      <c r="I37" s="23"/>
      <c r="J37" s="189"/>
      <c r="K37" s="188"/>
      <c r="L37" s="22"/>
      <c r="M37" s="22"/>
      <c r="N37" s="150">
        <f t="shared" si="0"/>
        <v>0</v>
      </c>
      <c r="O37" s="21"/>
      <c r="P37" s="21"/>
      <c r="Q37" s="21"/>
      <c r="R37" s="16"/>
      <c r="S37" s="21"/>
      <c r="U37" s="156"/>
      <c r="V37" s="157"/>
      <c r="W37" s="158"/>
    </row>
    <row r="38" spans="1:23" s="155" customFormat="1" x14ac:dyDescent="0.25">
      <c r="A38" s="149">
        <v>33</v>
      </c>
      <c r="B38" s="16"/>
      <c r="C38" s="296"/>
      <c r="D38" s="21"/>
      <c r="E38" s="30"/>
      <c r="F38" s="21"/>
      <c r="G38" s="16"/>
      <c r="H38" s="22"/>
      <c r="I38" s="23"/>
      <c r="J38" s="189"/>
      <c r="K38" s="188"/>
      <c r="L38" s="22"/>
      <c r="M38" s="22"/>
      <c r="N38" s="150">
        <f t="shared" si="0"/>
        <v>0</v>
      </c>
      <c r="O38" s="21"/>
      <c r="P38" s="21"/>
      <c r="Q38" s="21"/>
      <c r="R38" s="16"/>
      <c r="S38" s="21"/>
      <c r="U38" s="156"/>
      <c r="V38" s="156"/>
      <c r="W38" s="158"/>
    </row>
    <row r="39" spans="1:23" s="155" customFormat="1" x14ac:dyDescent="0.25">
      <c r="A39" s="149">
        <v>34</v>
      </c>
      <c r="B39" s="16"/>
      <c r="C39" s="296"/>
      <c r="D39" s="21"/>
      <c r="E39" s="30"/>
      <c r="F39" s="21"/>
      <c r="G39" s="16"/>
      <c r="H39" s="22"/>
      <c r="I39" s="23"/>
      <c r="J39" s="189"/>
      <c r="K39" s="188"/>
      <c r="L39" s="22"/>
      <c r="M39" s="22"/>
      <c r="N39" s="150">
        <f t="shared" si="0"/>
        <v>0</v>
      </c>
      <c r="O39" s="21"/>
      <c r="P39" s="21"/>
      <c r="Q39" s="21"/>
      <c r="R39" s="16"/>
      <c r="S39" s="21"/>
      <c r="U39" s="156"/>
      <c r="V39" s="156"/>
      <c r="W39" s="158"/>
    </row>
    <row r="40" spans="1:23" s="155" customFormat="1" x14ac:dyDescent="0.25">
      <c r="A40" s="149">
        <v>35</v>
      </c>
      <c r="B40" s="16"/>
      <c r="C40" s="296"/>
      <c r="D40" s="21"/>
      <c r="E40" s="30"/>
      <c r="F40" s="21"/>
      <c r="G40" s="16"/>
      <c r="H40" s="22"/>
      <c r="I40" s="23"/>
      <c r="J40" s="189"/>
      <c r="K40" s="188"/>
      <c r="L40" s="22"/>
      <c r="M40" s="22"/>
      <c r="N40" s="150">
        <f t="shared" si="0"/>
        <v>0</v>
      </c>
      <c r="O40" s="21"/>
      <c r="P40" s="21"/>
      <c r="Q40" s="21"/>
      <c r="R40" s="16"/>
      <c r="S40" s="194"/>
      <c r="U40" s="156"/>
      <c r="V40" s="156"/>
      <c r="W40" s="158"/>
    </row>
    <row r="41" spans="1:23" s="155" customFormat="1" x14ac:dyDescent="0.25">
      <c r="A41" s="149">
        <v>36</v>
      </c>
      <c r="B41" s="16"/>
      <c r="C41" s="296"/>
      <c r="D41" s="21"/>
      <c r="E41" s="30"/>
      <c r="F41" s="21"/>
      <c r="G41" s="16"/>
      <c r="H41" s="22"/>
      <c r="I41" s="23"/>
      <c r="J41" s="189"/>
      <c r="K41" s="188"/>
      <c r="L41" s="22"/>
      <c r="M41" s="22"/>
      <c r="N41" s="150">
        <f t="shared" si="0"/>
        <v>0</v>
      </c>
      <c r="O41" s="21"/>
      <c r="P41" s="21"/>
      <c r="Q41" s="21"/>
      <c r="R41" s="16"/>
      <c r="S41" s="21"/>
      <c r="U41" s="156"/>
      <c r="V41" s="157"/>
      <c r="W41" s="158"/>
    </row>
    <row r="42" spans="1:23" s="155" customFormat="1" x14ac:dyDescent="0.25">
      <c r="A42" s="149">
        <v>37</v>
      </c>
      <c r="B42" s="16"/>
      <c r="C42" s="296"/>
      <c r="D42" s="21"/>
      <c r="E42" s="30"/>
      <c r="F42" s="21"/>
      <c r="G42" s="16"/>
      <c r="H42" s="22"/>
      <c r="I42" s="23"/>
      <c r="J42" s="189"/>
      <c r="K42" s="188"/>
      <c r="L42" s="22"/>
      <c r="M42" s="22"/>
      <c r="N42" s="150">
        <f t="shared" si="0"/>
        <v>0</v>
      </c>
      <c r="O42" s="21"/>
      <c r="P42" s="21"/>
      <c r="Q42" s="21"/>
      <c r="R42" s="16"/>
      <c r="S42" s="21"/>
      <c r="U42" s="156"/>
      <c r="V42" s="156"/>
      <c r="W42" s="158"/>
    </row>
    <row r="43" spans="1:23" s="155" customFormat="1" x14ac:dyDescent="0.25">
      <c r="A43" s="149">
        <v>38</v>
      </c>
      <c r="B43" s="16"/>
      <c r="C43" s="296"/>
      <c r="D43" s="21"/>
      <c r="E43" s="30"/>
      <c r="F43" s="21"/>
      <c r="G43" s="16"/>
      <c r="H43" s="22"/>
      <c r="I43" s="23"/>
      <c r="J43" s="189"/>
      <c r="K43" s="188"/>
      <c r="L43" s="22"/>
      <c r="M43" s="22"/>
      <c r="N43" s="150">
        <f t="shared" si="0"/>
        <v>0</v>
      </c>
      <c r="O43" s="21"/>
      <c r="P43" s="21"/>
      <c r="Q43" s="21"/>
      <c r="R43" s="16"/>
      <c r="S43" s="21"/>
      <c r="U43" s="156"/>
      <c r="V43" s="156"/>
      <c r="W43" s="158"/>
    </row>
    <row r="44" spans="1:23" s="155" customFormat="1" x14ac:dyDescent="0.25">
      <c r="A44" s="149">
        <v>39</v>
      </c>
      <c r="B44" s="16"/>
      <c r="C44" s="296"/>
      <c r="D44" s="21"/>
      <c r="E44" s="30"/>
      <c r="F44" s="21"/>
      <c r="G44" s="16"/>
      <c r="H44" s="22"/>
      <c r="I44" s="23"/>
      <c r="J44" s="189"/>
      <c r="K44" s="188"/>
      <c r="L44" s="22"/>
      <c r="M44" s="22"/>
      <c r="N44" s="150">
        <f t="shared" si="0"/>
        <v>0</v>
      </c>
      <c r="O44" s="21"/>
      <c r="P44" s="21"/>
      <c r="Q44" s="21"/>
      <c r="R44" s="16"/>
      <c r="S44" s="21"/>
      <c r="U44" s="156"/>
      <c r="V44" s="156"/>
      <c r="W44" s="158"/>
    </row>
    <row r="45" spans="1:23" s="155" customFormat="1" x14ac:dyDescent="0.25">
      <c r="A45" s="149">
        <v>40</v>
      </c>
      <c r="B45" s="16"/>
      <c r="C45" s="296"/>
      <c r="D45" s="21"/>
      <c r="E45" s="30"/>
      <c r="F45" s="21"/>
      <c r="G45" s="16"/>
      <c r="H45" s="22"/>
      <c r="I45" s="23"/>
      <c r="J45" s="189"/>
      <c r="K45" s="188"/>
      <c r="L45" s="22"/>
      <c r="M45" s="22"/>
      <c r="N45" s="150">
        <f t="shared" si="0"/>
        <v>0</v>
      </c>
      <c r="O45" s="21"/>
      <c r="P45" s="21"/>
      <c r="Q45" s="21"/>
      <c r="R45" s="16"/>
      <c r="S45" s="21"/>
      <c r="U45" s="156"/>
      <c r="V45" s="156"/>
      <c r="W45" s="158"/>
    </row>
    <row r="46" spans="1:23" s="155" customFormat="1" x14ac:dyDescent="0.25">
      <c r="A46" s="149">
        <v>41</v>
      </c>
      <c r="B46" s="16"/>
      <c r="C46" s="296"/>
      <c r="D46" s="21"/>
      <c r="E46" s="30"/>
      <c r="F46" s="21"/>
      <c r="G46" s="16"/>
      <c r="H46" s="22"/>
      <c r="I46" s="23"/>
      <c r="J46" s="189"/>
      <c r="K46" s="188"/>
      <c r="L46" s="22"/>
      <c r="M46" s="22"/>
      <c r="N46" s="150">
        <f t="shared" si="0"/>
        <v>0</v>
      </c>
      <c r="O46" s="21"/>
      <c r="P46" s="21"/>
      <c r="Q46" s="21"/>
      <c r="R46" s="16"/>
      <c r="S46" s="21"/>
      <c r="U46" s="156"/>
      <c r="V46" s="156"/>
      <c r="W46" s="159"/>
    </row>
    <row r="47" spans="1:23" s="155" customFormat="1" x14ac:dyDescent="0.25">
      <c r="A47" s="149">
        <v>42</v>
      </c>
      <c r="B47" s="16"/>
      <c r="C47" s="296"/>
      <c r="D47" s="21"/>
      <c r="E47" s="30"/>
      <c r="F47" s="21"/>
      <c r="G47" s="16"/>
      <c r="H47" s="22"/>
      <c r="I47" s="23"/>
      <c r="J47" s="189"/>
      <c r="K47" s="188"/>
      <c r="L47" s="22"/>
      <c r="M47" s="22"/>
      <c r="N47" s="150">
        <f t="shared" si="0"/>
        <v>0</v>
      </c>
      <c r="O47" s="21"/>
      <c r="P47" s="21"/>
      <c r="Q47" s="21"/>
      <c r="R47" s="16"/>
      <c r="S47" s="195"/>
      <c r="U47" s="156"/>
      <c r="V47" s="157"/>
      <c r="W47" s="159"/>
    </row>
    <row r="48" spans="1:23" s="155" customFormat="1" x14ac:dyDescent="0.25">
      <c r="A48" s="149">
        <v>43</v>
      </c>
      <c r="B48" s="16"/>
      <c r="C48" s="296"/>
      <c r="D48" s="21"/>
      <c r="E48" s="30"/>
      <c r="F48" s="21"/>
      <c r="G48" s="16"/>
      <c r="H48" s="22"/>
      <c r="I48" s="23"/>
      <c r="J48" s="189"/>
      <c r="K48" s="188"/>
      <c r="L48" s="22"/>
      <c r="M48" s="22"/>
      <c r="N48" s="150">
        <f t="shared" si="0"/>
        <v>0</v>
      </c>
      <c r="O48" s="21"/>
      <c r="P48" s="21"/>
      <c r="Q48" s="21"/>
      <c r="R48" s="16"/>
      <c r="S48" s="21"/>
      <c r="U48" s="156"/>
      <c r="V48" s="156"/>
      <c r="W48" s="159"/>
    </row>
    <row r="49" spans="1:23" s="155" customFormat="1" x14ac:dyDescent="0.25">
      <c r="A49" s="149">
        <v>44</v>
      </c>
      <c r="B49" s="16"/>
      <c r="C49" s="296"/>
      <c r="D49" s="21"/>
      <c r="E49" s="30"/>
      <c r="F49" s="21"/>
      <c r="G49" s="16"/>
      <c r="H49" s="22"/>
      <c r="I49" s="23"/>
      <c r="J49" s="189"/>
      <c r="K49" s="188"/>
      <c r="L49" s="22"/>
      <c r="M49" s="22"/>
      <c r="N49" s="150">
        <f t="shared" si="0"/>
        <v>0</v>
      </c>
      <c r="O49" s="21"/>
      <c r="P49" s="21"/>
      <c r="Q49" s="21"/>
      <c r="R49" s="16"/>
      <c r="S49" s="21"/>
      <c r="U49" s="156"/>
      <c r="V49" s="156"/>
      <c r="W49" s="158"/>
    </row>
    <row r="50" spans="1:23" s="155" customFormat="1" x14ac:dyDescent="0.25">
      <c r="A50" s="149">
        <v>45</v>
      </c>
      <c r="B50" s="16"/>
      <c r="C50" s="296"/>
      <c r="D50" s="21"/>
      <c r="E50" s="30"/>
      <c r="F50" s="21"/>
      <c r="G50" s="16"/>
      <c r="H50" s="22"/>
      <c r="I50" s="23"/>
      <c r="J50" s="189"/>
      <c r="K50" s="188"/>
      <c r="L50" s="22"/>
      <c r="M50" s="22"/>
      <c r="N50" s="150">
        <f t="shared" si="0"/>
        <v>0</v>
      </c>
      <c r="O50" s="21"/>
      <c r="P50" s="21"/>
      <c r="Q50" s="21"/>
      <c r="R50" s="16"/>
      <c r="S50" s="21"/>
      <c r="U50" s="156"/>
      <c r="V50" s="156"/>
      <c r="W50" s="159"/>
    </row>
    <row r="51" spans="1:23" s="155" customFormat="1" x14ac:dyDescent="0.25">
      <c r="A51" s="149">
        <v>46</v>
      </c>
      <c r="B51" s="16"/>
      <c r="C51" s="296"/>
      <c r="D51" s="21"/>
      <c r="E51" s="30"/>
      <c r="F51" s="21"/>
      <c r="G51" s="16"/>
      <c r="H51" s="22"/>
      <c r="I51" s="23"/>
      <c r="J51" s="189"/>
      <c r="K51" s="188"/>
      <c r="L51" s="22"/>
      <c r="M51" s="22"/>
      <c r="N51" s="150">
        <f t="shared" si="0"/>
        <v>0</v>
      </c>
      <c r="O51" s="21"/>
      <c r="P51" s="21"/>
      <c r="Q51" s="21"/>
      <c r="R51" s="16"/>
      <c r="S51" s="21"/>
      <c r="U51" s="156"/>
      <c r="V51" s="156"/>
      <c r="W51" s="159"/>
    </row>
    <row r="52" spans="1:23" s="155" customFormat="1" x14ac:dyDescent="0.25">
      <c r="A52" s="149">
        <v>47</v>
      </c>
      <c r="B52" s="16"/>
      <c r="C52" s="296"/>
      <c r="D52" s="21"/>
      <c r="E52" s="30"/>
      <c r="F52" s="21"/>
      <c r="G52" s="16"/>
      <c r="H52" s="22"/>
      <c r="I52" s="23"/>
      <c r="J52" s="189"/>
      <c r="K52" s="188"/>
      <c r="L52" s="22"/>
      <c r="M52" s="22"/>
      <c r="N52" s="150">
        <f t="shared" si="0"/>
        <v>0</v>
      </c>
      <c r="O52" s="21"/>
      <c r="P52" s="21"/>
      <c r="Q52" s="21"/>
      <c r="R52" s="16"/>
      <c r="S52" s="21"/>
      <c r="U52" s="156"/>
      <c r="V52" s="156"/>
      <c r="W52" s="159"/>
    </row>
    <row r="53" spans="1:23" s="155" customFormat="1" x14ac:dyDescent="0.25">
      <c r="A53" s="149">
        <v>48</v>
      </c>
      <c r="B53" s="16"/>
      <c r="C53" s="296"/>
      <c r="D53" s="21"/>
      <c r="E53" s="30"/>
      <c r="F53" s="21"/>
      <c r="G53" s="16"/>
      <c r="H53" s="22"/>
      <c r="I53" s="23"/>
      <c r="J53" s="189"/>
      <c r="K53" s="188"/>
      <c r="L53" s="22"/>
      <c r="M53" s="22"/>
      <c r="N53" s="150">
        <f t="shared" si="0"/>
        <v>0</v>
      </c>
      <c r="O53" s="21"/>
      <c r="P53" s="21"/>
      <c r="Q53" s="21"/>
      <c r="R53" s="16"/>
      <c r="S53" s="21"/>
      <c r="U53" s="156"/>
      <c r="V53" s="156"/>
      <c r="W53" s="159"/>
    </row>
    <row r="54" spans="1:23" s="155" customFormat="1" x14ac:dyDescent="0.25">
      <c r="A54" s="149">
        <v>49</v>
      </c>
      <c r="B54" s="16"/>
      <c r="C54" s="296"/>
      <c r="D54" s="21"/>
      <c r="E54" s="30"/>
      <c r="F54" s="21"/>
      <c r="G54" s="16"/>
      <c r="H54" s="22"/>
      <c r="I54" s="23"/>
      <c r="J54" s="189"/>
      <c r="K54" s="188"/>
      <c r="L54" s="22"/>
      <c r="M54" s="22"/>
      <c r="N54" s="150">
        <f t="shared" si="0"/>
        <v>0</v>
      </c>
      <c r="O54" s="21"/>
      <c r="P54" s="21"/>
      <c r="Q54" s="21"/>
      <c r="R54" s="16"/>
      <c r="S54" s="21"/>
      <c r="U54" s="156"/>
      <c r="V54" s="156"/>
      <c r="W54" s="159"/>
    </row>
    <row r="55" spans="1:23" s="155" customFormat="1" x14ac:dyDescent="0.25">
      <c r="A55" s="149">
        <v>50</v>
      </c>
      <c r="B55" s="16"/>
      <c r="C55" s="296"/>
      <c r="D55" s="21"/>
      <c r="E55" s="30"/>
      <c r="F55" s="21"/>
      <c r="G55" s="16"/>
      <c r="H55" s="22"/>
      <c r="I55" s="23"/>
      <c r="J55" s="189"/>
      <c r="K55" s="188"/>
      <c r="L55" s="22"/>
      <c r="M55" s="22"/>
      <c r="N55" s="150">
        <f t="shared" si="0"/>
        <v>0</v>
      </c>
      <c r="O55" s="21"/>
      <c r="P55" s="21"/>
      <c r="Q55" s="21"/>
      <c r="R55" s="16"/>
      <c r="S55" s="21"/>
      <c r="U55" s="156"/>
      <c r="V55" s="157"/>
      <c r="W55" s="158"/>
    </row>
    <row r="56" spans="1:23" s="155" customFormat="1" x14ac:dyDescent="0.25">
      <c r="A56" s="149">
        <v>51</v>
      </c>
      <c r="B56" s="16"/>
      <c r="C56" s="296"/>
      <c r="D56" s="21"/>
      <c r="E56" s="30"/>
      <c r="F56" s="21"/>
      <c r="G56" s="16"/>
      <c r="H56" s="22"/>
      <c r="I56" s="23"/>
      <c r="J56" s="189"/>
      <c r="K56" s="188"/>
      <c r="L56" s="22"/>
      <c r="M56" s="22"/>
      <c r="N56" s="150">
        <f t="shared" si="0"/>
        <v>0</v>
      </c>
      <c r="O56" s="21"/>
      <c r="P56" s="21"/>
      <c r="Q56" s="21"/>
      <c r="R56" s="16"/>
      <c r="S56" s="21"/>
      <c r="U56" s="156"/>
      <c r="V56" s="157"/>
      <c r="W56" s="158"/>
    </row>
    <row r="57" spans="1:23" s="155" customFormat="1" x14ac:dyDescent="0.25">
      <c r="A57" s="149">
        <v>52</v>
      </c>
      <c r="B57" s="16"/>
      <c r="C57" s="296"/>
      <c r="D57" s="21"/>
      <c r="E57" s="30"/>
      <c r="F57" s="21"/>
      <c r="G57" s="16"/>
      <c r="H57" s="22"/>
      <c r="I57" s="23"/>
      <c r="J57" s="189"/>
      <c r="K57" s="188"/>
      <c r="L57" s="22"/>
      <c r="M57" s="22"/>
      <c r="N57" s="150">
        <f t="shared" si="0"/>
        <v>0</v>
      </c>
      <c r="O57" s="21"/>
      <c r="P57" s="21"/>
      <c r="Q57" s="21"/>
      <c r="R57" s="16"/>
      <c r="S57" s="21"/>
      <c r="U57" s="156"/>
      <c r="V57" s="157"/>
      <c r="W57" s="158"/>
    </row>
    <row r="58" spans="1:23" s="155" customFormat="1" x14ac:dyDescent="0.25">
      <c r="A58" s="149">
        <v>53</v>
      </c>
      <c r="B58" s="16"/>
      <c r="C58" s="296"/>
      <c r="D58" s="21"/>
      <c r="E58" s="30"/>
      <c r="F58" s="21"/>
      <c r="G58" s="16"/>
      <c r="H58" s="22"/>
      <c r="I58" s="23"/>
      <c r="J58" s="189"/>
      <c r="K58" s="188"/>
      <c r="L58" s="22"/>
      <c r="M58" s="22"/>
      <c r="N58" s="150">
        <f t="shared" si="0"/>
        <v>0</v>
      </c>
      <c r="O58" s="21"/>
      <c r="P58" s="21"/>
      <c r="Q58" s="21"/>
      <c r="R58" s="16"/>
      <c r="S58" s="19"/>
      <c r="U58" s="156"/>
      <c r="V58" s="157"/>
      <c r="W58" s="158"/>
    </row>
    <row r="59" spans="1:23" s="155" customFormat="1" x14ac:dyDescent="0.25">
      <c r="A59" s="149">
        <v>54</v>
      </c>
      <c r="B59" s="16"/>
      <c r="C59" s="296"/>
      <c r="D59" s="21"/>
      <c r="E59" s="30"/>
      <c r="F59" s="21"/>
      <c r="G59" s="16"/>
      <c r="H59" s="22"/>
      <c r="I59" s="23"/>
      <c r="J59" s="189"/>
      <c r="K59" s="188"/>
      <c r="L59" s="22"/>
      <c r="M59" s="22"/>
      <c r="N59" s="150">
        <f t="shared" si="0"/>
        <v>0</v>
      </c>
      <c r="O59" s="21"/>
      <c r="P59" s="21"/>
      <c r="Q59" s="21"/>
      <c r="R59" s="16"/>
      <c r="S59" s="21"/>
      <c r="U59" s="156"/>
      <c r="V59" s="156"/>
      <c r="W59" s="158"/>
    </row>
    <row r="60" spans="1:23" s="155" customFormat="1" x14ac:dyDescent="0.25">
      <c r="A60" s="149">
        <v>55</v>
      </c>
      <c r="B60" s="16"/>
      <c r="C60" s="296"/>
      <c r="D60" s="21"/>
      <c r="E60" s="30"/>
      <c r="F60" s="21"/>
      <c r="G60" s="16"/>
      <c r="H60" s="22"/>
      <c r="I60" s="23"/>
      <c r="J60" s="189"/>
      <c r="K60" s="188"/>
      <c r="L60" s="22"/>
      <c r="M60" s="22"/>
      <c r="N60" s="150">
        <f t="shared" si="0"/>
        <v>0</v>
      </c>
      <c r="O60" s="21"/>
      <c r="P60" s="21"/>
      <c r="Q60" s="21"/>
      <c r="R60" s="16"/>
      <c r="S60" s="21"/>
      <c r="U60" s="156"/>
      <c r="V60" s="156"/>
      <c r="W60" s="158"/>
    </row>
    <row r="61" spans="1:23" s="155" customFormat="1" x14ac:dyDescent="0.25">
      <c r="A61" s="149">
        <v>56</v>
      </c>
      <c r="B61" s="16"/>
      <c r="C61" s="296"/>
      <c r="D61" s="21"/>
      <c r="E61" s="30"/>
      <c r="F61" s="21"/>
      <c r="G61" s="16"/>
      <c r="H61" s="22"/>
      <c r="I61" s="23"/>
      <c r="J61" s="189"/>
      <c r="K61" s="188"/>
      <c r="L61" s="22"/>
      <c r="M61" s="22"/>
      <c r="N61" s="150">
        <f t="shared" si="0"/>
        <v>0</v>
      </c>
      <c r="O61" s="21"/>
      <c r="P61" s="21"/>
      <c r="Q61" s="21"/>
      <c r="R61" s="16"/>
      <c r="S61" s="194"/>
      <c r="U61" s="156"/>
      <c r="V61" s="156"/>
      <c r="W61" s="158"/>
    </row>
    <row r="62" spans="1:23" s="155" customFormat="1" x14ac:dyDescent="0.25">
      <c r="A62" s="149">
        <v>57</v>
      </c>
      <c r="B62" s="16"/>
      <c r="C62" s="296"/>
      <c r="D62" s="21"/>
      <c r="E62" s="30"/>
      <c r="F62" s="21"/>
      <c r="G62" s="16"/>
      <c r="H62" s="22"/>
      <c r="I62" s="23"/>
      <c r="J62" s="189"/>
      <c r="K62" s="188"/>
      <c r="L62" s="22"/>
      <c r="M62" s="22"/>
      <c r="N62" s="150">
        <f t="shared" si="0"/>
        <v>0</v>
      </c>
      <c r="O62" s="21"/>
      <c r="P62" s="21"/>
      <c r="Q62" s="21"/>
      <c r="R62" s="16"/>
      <c r="S62" s="21"/>
      <c r="U62" s="156"/>
      <c r="V62" s="156"/>
      <c r="W62" s="158"/>
    </row>
    <row r="63" spans="1:23" s="155" customFormat="1" x14ac:dyDescent="0.25">
      <c r="A63" s="149">
        <v>58</v>
      </c>
      <c r="B63" s="16"/>
      <c r="C63" s="296"/>
      <c r="D63" s="21"/>
      <c r="E63" s="30"/>
      <c r="F63" s="21"/>
      <c r="G63" s="16"/>
      <c r="H63" s="22"/>
      <c r="I63" s="23"/>
      <c r="J63" s="189"/>
      <c r="K63" s="188"/>
      <c r="L63" s="22"/>
      <c r="M63" s="22"/>
      <c r="N63" s="150">
        <f t="shared" si="0"/>
        <v>0</v>
      </c>
      <c r="O63" s="21"/>
      <c r="P63" s="21"/>
      <c r="Q63" s="21"/>
      <c r="R63" s="16"/>
      <c r="S63" s="21"/>
      <c r="U63" s="156"/>
      <c r="V63" s="157"/>
      <c r="W63" s="158"/>
    </row>
    <row r="64" spans="1:23" s="155" customFormat="1" x14ac:dyDescent="0.25">
      <c r="A64" s="149">
        <v>59</v>
      </c>
      <c r="B64" s="16"/>
      <c r="C64" s="296"/>
      <c r="D64" s="21"/>
      <c r="E64" s="30"/>
      <c r="F64" s="21"/>
      <c r="G64" s="16"/>
      <c r="H64" s="22"/>
      <c r="I64" s="23"/>
      <c r="J64" s="189"/>
      <c r="K64" s="188"/>
      <c r="L64" s="22"/>
      <c r="M64" s="22"/>
      <c r="N64" s="150">
        <f t="shared" si="0"/>
        <v>0</v>
      </c>
      <c r="O64" s="21"/>
      <c r="P64" s="21"/>
      <c r="Q64" s="21"/>
      <c r="R64" s="16"/>
      <c r="S64" s="21"/>
      <c r="U64" s="156"/>
      <c r="V64" s="156"/>
      <c r="W64" s="158"/>
    </row>
    <row r="65" spans="1:23" s="155" customFormat="1" x14ac:dyDescent="0.25">
      <c r="A65" s="149">
        <v>60</v>
      </c>
      <c r="B65" s="16"/>
      <c r="C65" s="296"/>
      <c r="D65" s="21"/>
      <c r="E65" s="30"/>
      <c r="F65" s="21"/>
      <c r="G65" s="16"/>
      <c r="H65" s="22"/>
      <c r="I65" s="23"/>
      <c r="J65" s="189"/>
      <c r="K65" s="188"/>
      <c r="L65" s="22"/>
      <c r="M65" s="22"/>
      <c r="N65" s="150">
        <f t="shared" si="0"/>
        <v>0</v>
      </c>
      <c r="O65" s="21"/>
      <c r="P65" s="21"/>
      <c r="Q65" s="21"/>
      <c r="R65" s="16"/>
      <c r="S65" s="21"/>
      <c r="U65" s="156"/>
      <c r="V65" s="156"/>
      <c r="W65" s="158"/>
    </row>
    <row r="66" spans="1:23" s="155" customFormat="1" x14ac:dyDescent="0.25">
      <c r="A66" s="149">
        <v>61</v>
      </c>
      <c r="B66" s="16"/>
      <c r="C66" s="296"/>
      <c r="D66" s="21"/>
      <c r="E66" s="30"/>
      <c r="F66" s="21"/>
      <c r="G66" s="16"/>
      <c r="H66" s="22"/>
      <c r="I66" s="23"/>
      <c r="J66" s="189"/>
      <c r="K66" s="188"/>
      <c r="L66" s="22"/>
      <c r="M66" s="22"/>
      <c r="N66" s="150">
        <f t="shared" si="0"/>
        <v>0</v>
      </c>
      <c r="O66" s="21"/>
      <c r="P66" s="21"/>
      <c r="Q66" s="21"/>
      <c r="R66" s="16"/>
      <c r="S66" s="21"/>
      <c r="U66" s="156"/>
      <c r="V66" s="156"/>
      <c r="W66" s="158"/>
    </row>
    <row r="67" spans="1:23" s="155" customFormat="1" x14ac:dyDescent="0.25">
      <c r="A67" s="149">
        <v>62</v>
      </c>
      <c r="B67" s="16"/>
      <c r="C67" s="296"/>
      <c r="D67" s="21"/>
      <c r="E67" s="30"/>
      <c r="F67" s="21"/>
      <c r="G67" s="16"/>
      <c r="H67" s="22"/>
      <c r="I67" s="23"/>
      <c r="J67" s="189"/>
      <c r="K67" s="188"/>
      <c r="L67" s="22"/>
      <c r="M67" s="22"/>
      <c r="N67" s="150">
        <f t="shared" si="0"/>
        <v>0</v>
      </c>
      <c r="O67" s="21"/>
      <c r="P67" s="21"/>
      <c r="Q67" s="21"/>
      <c r="R67" s="16"/>
      <c r="S67" s="21"/>
      <c r="U67" s="156"/>
      <c r="V67" s="156"/>
      <c r="W67" s="158"/>
    </row>
    <row r="68" spans="1:23" s="155" customFormat="1" x14ac:dyDescent="0.25">
      <c r="A68" s="149">
        <v>63</v>
      </c>
      <c r="B68" s="16"/>
      <c r="C68" s="296"/>
      <c r="D68" s="21"/>
      <c r="E68" s="30"/>
      <c r="F68" s="21"/>
      <c r="G68" s="16"/>
      <c r="H68" s="22"/>
      <c r="I68" s="23"/>
      <c r="J68" s="189"/>
      <c r="K68" s="188"/>
      <c r="L68" s="22"/>
      <c r="M68" s="22"/>
      <c r="N68" s="150">
        <f t="shared" si="0"/>
        <v>0</v>
      </c>
      <c r="O68" s="21"/>
      <c r="P68" s="21"/>
      <c r="Q68" s="21"/>
      <c r="R68" s="16"/>
      <c r="S68" s="21"/>
      <c r="U68" s="156"/>
      <c r="V68" s="156"/>
      <c r="W68" s="159"/>
    </row>
    <row r="69" spans="1:23" s="155" customFormat="1" x14ac:dyDescent="0.25">
      <c r="A69" s="149">
        <v>64</v>
      </c>
      <c r="B69" s="16"/>
      <c r="C69" s="296"/>
      <c r="D69" s="21"/>
      <c r="E69" s="30"/>
      <c r="F69" s="21"/>
      <c r="G69" s="16"/>
      <c r="H69" s="22"/>
      <c r="I69" s="23"/>
      <c r="J69" s="189"/>
      <c r="K69" s="188"/>
      <c r="L69" s="22"/>
      <c r="M69" s="22"/>
      <c r="N69" s="150">
        <f t="shared" si="0"/>
        <v>0</v>
      </c>
      <c r="O69" s="21"/>
      <c r="P69" s="21"/>
      <c r="Q69" s="21"/>
      <c r="R69" s="16"/>
      <c r="S69" s="21"/>
      <c r="U69" s="156"/>
      <c r="V69" s="156"/>
      <c r="W69" s="159"/>
    </row>
    <row r="70" spans="1:23" s="155" customFormat="1" x14ac:dyDescent="0.25">
      <c r="A70" s="149">
        <v>65</v>
      </c>
      <c r="B70" s="16"/>
      <c r="C70" s="296"/>
      <c r="D70" s="21"/>
      <c r="E70" s="30"/>
      <c r="F70" s="21"/>
      <c r="G70" s="16"/>
      <c r="H70" s="22"/>
      <c r="I70" s="23"/>
      <c r="J70" s="189"/>
      <c r="K70" s="188"/>
      <c r="L70" s="22"/>
      <c r="M70" s="22"/>
      <c r="N70" s="150">
        <f t="shared" si="0"/>
        <v>0</v>
      </c>
      <c r="O70" s="21"/>
      <c r="P70" s="21"/>
      <c r="Q70" s="21"/>
      <c r="R70" s="16"/>
      <c r="S70" s="21"/>
      <c r="U70" s="156"/>
      <c r="V70" s="157"/>
      <c r="W70" s="158"/>
    </row>
    <row r="71" spans="1:23" s="155" customFormat="1" x14ac:dyDescent="0.25">
      <c r="A71" s="149">
        <v>66</v>
      </c>
      <c r="B71" s="16"/>
      <c r="C71" s="296"/>
      <c r="D71" s="21"/>
      <c r="E71" s="30"/>
      <c r="F71" s="21"/>
      <c r="G71" s="16"/>
      <c r="H71" s="22"/>
      <c r="I71" s="23"/>
      <c r="J71" s="189"/>
      <c r="K71" s="188"/>
      <c r="L71" s="22"/>
      <c r="M71" s="22"/>
      <c r="N71" s="150">
        <f t="shared" ref="N71:N134" si="1">L71+M71</f>
        <v>0</v>
      </c>
      <c r="O71" s="21"/>
      <c r="P71" s="21"/>
      <c r="Q71" s="21"/>
      <c r="R71" s="16"/>
      <c r="S71" s="21"/>
      <c r="U71" s="156"/>
      <c r="V71" s="157"/>
      <c r="W71" s="158"/>
    </row>
    <row r="72" spans="1:23" s="155" customFormat="1" x14ac:dyDescent="0.25">
      <c r="A72" s="149">
        <v>67</v>
      </c>
      <c r="B72" s="16"/>
      <c r="C72" s="296"/>
      <c r="D72" s="21"/>
      <c r="E72" s="30"/>
      <c r="F72" s="21"/>
      <c r="G72" s="16"/>
      <c r="H72" s="22"/>
      <c r="I72" s="23"/>
      <c r="J72" s="189"/>
      <c r="K72" s="188"/>
      <c r="L72" s="22"/>
      <c r="M72" s="22"/>
      <c r="N72" s="150">
        <f t="shared" si="1"/>
        <v>0</v>
      </c>
      <c r="O72" s="21"/>
      <c r="P72" s="21"/>
      <c r="Q72" s="21"/>
      <c r="R72" s="16"/>
      <c r="S72" s="21"/>
      <c r="U72" s="156"/>
      <c r="V72" s="157"/>
      <c r="W72" s="158"/>
    </row>
    <row r="73" spans="1:23" s="155" customFormat="1" x14ac:dyDescent="0.25">
      <c r="A73" s="149">
        <v>68</v>
      </c>
      <c r="B73" s="16"/>
      <c r="C73" s="296"/>
      <c r="D73" s="21"/>
      <c r="E73" s="30"/>
      <c r="F73" s="21"/>
      <c r="G73" s="16"/>
      <c r="H73" s="22"/>
      <c r="I73" s="23"/>
      <c r="J73" s="189"/>
      <c r="K73" s="188"/>
      <c r="L73" s="22"/>
      <c r="M73" s="22"/>
      <c r="N73" s="150">
        <f t="shared" si="1"/>
        <v>0</v>
      </c>
      <c r="O73" s="21"/>
      <c r="P73" s="21"/>
      <c r="Q73" s="21"/>
      <c r="R73" s="16"/>
      <c r="S73" s="21"/>
      <c r="U73" s="156"/>
      <c r="V73" s="157"/>
      <c r="W73" s="158"/>
    </row>
    <row r="74" spans="1:23" s="155" customFormat="1" x14ac:dyDescent="0.25">
      <c r="A74" s="149">
        <v>69</v>
      </c>
      <c r="B74" s="16"/>
      <c r="C74" s="296"/>
      <c r="D74" s="21"/>
      <c r="E74" s="30"/>
      <c r="F74" s="21"/>
      <c r="G74" s="16"/>
      <c r="H74" s="22"/>
      <c r="I74" s="23"/>
      <c r="J74" s="189"/>
      <c r="K74" s="188"/>
      <c r="L74" s="22"/>
      <c r="M74" s="22"/>
      <c r="N74" s="150">
        <f t="shared" si="1"/>
        <v>0</v>
      </c>
      <c r="O74" s="21"/>
      <c r="P74" s="21"/>
      <c r="Q74" s="21"/>
      <c r="R74" s="16"/>
      <c r="S74" s="21"/>
      <c r="U74" s="156"/>
      <c r="V74" s="157"/>
      <c r="W74" s="158"/>
    </row>
    <row r="75" spans="1:23" s="155" customFormat="1" x14ac:dyDescent="0.25">
      <c r="A75" s="149">
        <v>70</v>
      </c>
      <c r="B75" s="16"/>
      <c r="C75" s="296"/>
      <c r="D75" s="21"/>
      <c r="E75" s="30"/>
      <c r="F75" s="21"/>
      <c r="G75" s="16"/>
      <c r="H75" s="22"/>
      <c r="I75" s="23"/>
      <c r="J75" s="189"/>
      <c r="K75" s="188"/>
      <c r="L75" s="22"/>
      <c r="M75" s="22"/>
      <c r="N75" s="150">
        <f t="shared" si="1"/>
        <v>0</v>
      </c>
      <c r="O75" s="21"/>
      <c r="P75" s="21"/>
      <c r="Q75" s="21"/>
      <c r="R75" s="16"/>
      <c r="S75" s="21"/>
      <c r="U75" s="156"/>
      <c r="V75" s="157"/>
      <c r="W75" s="158"/>
    </row>
    <row r="76" spans="1:23" s="155" customFormat="1" x14ac:dyDescent="0.25">
      <c r="A76" s="149">
        <v>71</v>
      </c>
      <c r="B76" s="16"/>
      <c r="C76" s="296"/>
      <c r="D76" s="21"/>
      <c r="E76" s="30"/>
      <c r="F76" s="21"/>
      <c r="G76" s="16"/>
      <c r="H76" s="22"/>
      <c r="I76" s="23"/>
      <c r="J76" s="189"/>
      <c r="K76" s="188"/>
      <c r="L76" s="22"/>
      <c r="M76" s="22"/>
      <c r="N76" s="150">
        <f t="shared" si="1"/>
        <v>0</v>
      </c>
      <c r="O76" s="21"/>
      <c r="P76" s="21"/>
      <c r="Q76" s="21"/>
      <c r="R76" s="16"/>
      <c r="S76" s="21"/>
      <c r="U76" s="156"/>
      <c r="V76" s="157"/>
      <c r="W76" s="158"/>
    </row>
    <row r="77" spans="1:23" s="155" customFormat="1" x14ac:dyDescent="0.25">
      <c r="A77" s="149">
        <v>72</v>
      </c>
      <c r="B77" s="16"/>
      <c r="C77" s="296"/>
      <c r="D77" s="21"/>
      <c r="E77" s="30"/>
      <c r="F77" s="21"/>
      <c r="G77" s="16"/>
      <c r="H77" s="22"/>
      <c r="I77" s="23"/>
      <c r="J77" s="189"/>
      <c r="K77" s="188"/>
      <c r="L77" s="22"/>
      <c r="M77" s="22"/>
      <c r="N77" s="150">
        <f t="shared" si="1"/>
        <v>0</v>
      </c>
      <c r="O77" s="21"/>
      <c r="P77" s="21"/>
      <c r="Q77" s="21"/>
      <c r="R77" s="16"/>
      <c r="S77" s="21"/>
      <c r="U77" s="156"/>
      <c r="V77" s="156"/>
      <c r="W77" s="158"/>
    </row>
    <row r="78" spans="1:23" s="155" customFormat="1" x14ac:dyDescent="0.25">
      <c r="A78" s="149">
        <v>73</v>
      </c>
      <c r="B78" s="16"/>
      <c r="C78" s="296"/>
      <c r="D78" s="21"/>
      <c r="E78" s="30"/>
      <c r="F78" s="21"/>
      <c r="G78" s="16"/>
      <c r="H78" s="22"/>
      <c r="I78" s="23"/>
      <c r="J78" s="189"/>
      <c r="K78" s="188"/>
      <c r="L78" s="22"/>
      <c r="M78" s="22"/>
      <c r="N78" s="150">
        <f t="shared" si="1"/>
        <v>0</v>
      </c>
      <c r="O78" s="21"/>
      <c r="P78" s="21"/>
      <c r="Q78" s="21"/>
      <c r="R78" s="16"/>
      <c r="S78" s="21"/>
      <c r="U78" s="156"/>
      <c r="V78" s="157"/>
      <c r="W78" s="158"/>
    </row>
    <row r="79" spans="1:23" s="155" customFormat="1" x14ac:dyDescent="0.25">
      <c r="A79" s="149">
        <v>74</v>
      </c>
      <c r="B79" s="16"/>
      <c r="C79" s="296"/>
      <c r="D79" s="21"/>
      <c r="E79" s="30"/>
      <c r="F79" s="21"/>
      <c r="G79" s="16"/>
      <c r="H79" s="22"/>
      <c r="I79" s="23"/>
      <c r="J79" s="189"/>
      <c r="K79" s="188"/>
      <c r="L79" s="22"/>
      <c r="M79" s="22"/>
      <c r="N79" s="150">
        <f t="shared" si="1"/>
        <v>0</v>
      </c>
      <c r="O79" s="21"/>
      <c r="P79" s="21"/>
      <c r="Q79" s="21"/>
      <c r="R79" s="16"/>
      <c r="S79" s="21"/>
      <c r="U79" s="156"/>
      <c r="V79" s="156"/>
      <c r="W79" s="158"/>
    </row>
    <row r="80" spans="1:23" s="155" customFormat="1" x14ac:dyDescent="0.25">
      <c r="A80" s="149">
        <v>75</v>
      </c>
      <c r="B80" s="16"/>
      <c r="C80" s="296"/>
      <c r="D80" s="21"/>
      <c r="E80" s="30"/>
      <c r="F80" s="21"/>
      <c r="G80" s="16"/>
      <c r="H80" s="22"/>
      <c r="I80" s="23"/>
      <c r="J80" s="189"/>
      <c r="K80" s="188"/>
      <c r="L80" s="22"/>
      <c r="M80" s="22"/>
      <c r="N80" s="150">
        <f t="shared" si="1"/>
        <v>0</v>
      </c>
      <c r="O80" s="21"/>
      <c r="P80" s="21"/>
      <c r="Q80" s="21"/>
      <c r="R80" s="16"/>
      <c r="S80" s="21"/>
      <c r="U80" s="156"/>
      <c r="V80" s="156"/>
      <c r="W80" s="158"/>
    </row>
    <row r="81" spans="1:23" s="155" customFormat="1" x14ac:dyDescent="0.25">
      <c r="A81" s="149">
        <v>76</v>
      </c>
      <c r="B81" s="16"/>
      <c r="C81" s="296"/>
      <c r="D81" s="21"/>
      <c r="E81" s="30"/>
      <c r="F81" s="21"/>
      <c r="G81" s="16"/>
      <c r="H81" s="22"/>
      <c r="I81" s="23"/>
      <c r="J81" s="189"/>
      <c r="K81" s="188"/>
      <c r="L81" s="22"/>
      <c r="M81" s="22"/>
      <c r="N81" s="150">
        <f t="shared" si="1"/>
        <v>0</v>
      </c>
      <c r="O81" s="21"/>
      <c r="P81" s="21"/>
      <c r="Q81" s="21"/>
      <c r="R81" s="16"/>
      <c r="S81" s="21"/>
      <c r="U81" s="156"/>
      <c r="V81" s="156"/>
      <c r="W81" s="158"/>
    </row>
    <row r="82" spans="1:23" s="155" customFormat="1" x14ac:dyDescent="0.25">
      <c r="A82" s="149">
        <v>77</v>
      </c>
      <c r="B82" s="16"/>
      <c r="C82" s="296"/>
      <c r="D82" s="21"/>
      <c r="E82" s="30"/>
      <c r="F82" s="21"/>
      <c r="G82" s="16"/>
      <c r="H82" s="22"/>
      <c r="I82" s="23"/>
      <c r="J82" s="189"/>
      <c r="K82" s="188"/>
      <c r="L82" s="22"/>
      <c r="M82" s="22"/>
      <c r="N82" s="150">
        <f t="shared" si="1"/>
        <v>0</v>
      </c>
      <c r="O82" s="21"/>
      <c r="P82" s="21"/>
      <c r="Q82" s="21"/>
      <c r="R82" s="16"/>
      <c r="S82" s="21"/>
      <c r="U82" s="156"/>
      <c r="V82" s="156"/>
      <c r="W82" s="158"/>
    </row>
    <row r="83" spans="1:23" s="155" customFormat="1" x14ac:dyDescent="0.25">
      <c r="A83" s="149">
        <v>78</v>
      </c>
      <c r="B83" s="16"/>
      <c r="C83" s="296"/>
      <c r="D83" s="21"/>
      <c r="E83" s="30"/>
      <c r="F83" s="21"/>
      <c r="G83" s="16"/>
      <c r="H83" s="22"/>
      <c r="I83" s="23"/>
      <c r="J83" s="189"/>
      <c r="K83" s="188"/>
      <c r="L83" s="22"/>
      <c r="M83" s="22"/>
      <c r="N83" s="150">
        <f t="shared" si="1"/>
        <v>0</v>
      </c>
      <c r="O83" s="21"/>
      <c r="P83" s="21"/>
      <c r="Q83" s="21"/>
      <c r="R83" s="16"/>
      <c r="S83" s="194"/>
      <c r="U83" s="156"/>
      <c r="V83" s="156"/>
      <c r="W83" s="159"/>
    </row>
    <row r="84" spans="1:23" s="155" customFormat="1" x14ac:dyDescent="0.25">
      <c r="A84" s="149">
        <v>79</v>
      </c>
      <c r="B84" s="16"/>
      <c r="C84" s="296"/>
      <c r="D84" s="21"/>
      <c r="E84" s="30"/>
      <c r="F84" s="21"/>
      <c r="G84" s="16"/>
      <c r="H84" s="22"/>
      <c r="I84" s="23"/>
      <c r="J84" s="189"/>
      <c r="K84" s="188"/>
      <c r="L84" s="22"/>
      <c r="M84" s="22"/>
      <c r="N84" s="150">
        <f t="shared" si="1"/>
        <v>0</v>
      </c>
      <c r="O84" s="21"/>
      <c r="P84" s="21"/>
      <c r="Q84" s="21"/>
      <c r="R84" s="16"/>
      <c r="S84" s="21"/>
      <c r="U84" s="156"/>
      <c r="V84" s="157"/>
      <c r="W84" s="158"/>
    </row>
    <row r="85" spans="1:23" s="155" customFormat="1" x14ac:dyDescent="0.25">
      <c r="A85" s="149">
        <v>80</v>
      </c>
      <c r="B85" s="16"/>
      <c r="C85" s="296"/>
      <c r="D85" s="21"/>
      <c r="E85" s="30"/>
      <c r="F85" s="21"/>
      <c r="G85" s="16"/>
      <c r="H85" s="22"/>
      <c r="I85" s="23"/>
      <c r="J85" s="189"/>
      <c r="K85" s="188"/>
      <c r="L85" s="22"/>
      <c r="M85" s="22"/>
      <c r="N85" s="150">
        <f t="shared" si="1"/>
        <v>0</v>
      </c>
      <c r="O85" s="21"/>
      <c r="P85" s="21"/>
      <c r="Q85" s="21"/>
      <c r="R85" s="16"/>
      <c r="S85" s="21"/>
      <c r="U85" s="156"/>
      <c r="V85" s="157"/>
      <c r="W85" s="158"/>
    </row>
    <row r="86" spans="1:23" s="155" customFormat="1" x14ac:dyDescent="0.25">
      <c r="A86" s="149">
        <v>81</v>
      </c>
      <c r="B86" s="16"/>
      <c r="C86" s="296"/>
      <c r="D86" s="21"/>
      <c r="E86" s="30"/>
      <c r="F86" s="21"/>
      <c r="G86" s="16"/>
      <c r="H86" s="22"/>
      <c r="I86" s="23"/>
      <c r="J86" s="189"/>
      <c r="K86" s="188"/>
      <c r="L86" s="22"/>
      <c r="M86" s="22"/>
      <c r="N86" s="150">
        <f t="shared" si="1"/>
        <v>0</v>
      </c>
      <c r="O86" s="21"/>
      <c r="P86" s="21"/>
      <c r="Q86" s="21"/>
      <c r="R86" s="16"/>
      <c r="S86" s="21"/>
      <c r="U86" s="156"/>
      <c r="V86" s="157"/>
      <c r="W86" s="158"/>
    </row>
    <row r="87" spans="1:23" s="155" customFormat="1" x14ac:dyDescent="0.25">
      <c r="A87" s="149">
        <v>82</v>
      </c>
      <c r="B87" s="16"/>
      <c r="C87" s="296"/>
      <c r="D87" s="21"/>
      <c r="E87" s="30"/>
      <c r="F87" s="21"/>
      <c r="G87" s="16"/>
      <c r="H87" s="22"/>
      <c r="I87" s="23"/>
      <c r="J87" s="189"/>
      <c r="K87" s="188"/>
      <c r="L87" s="22"/>
      <c r="M87" s="22"/>
      <c r="N87" s="150">
        <f t="shared" si="1"/>
        <v>0</v>
      </c>
      <c r="O87" s="21"/>
      <c r="P87" s="21"/>
      <c r="Q87" s="21"/>
      <c r="R87" s="16"/>
      <c r="S87" s="21"/>
      <c r="U87" s="156"/>
      <c r="V87" s="157"/>
      <c r="W87" s="158"/>
    </row>
    <row r="88" spans="1:23" s="155" customFormat="1" x14ac:dyDescent="0.25">
      <c r="A88" s="149">
        <v>83</v>
      </c>
      <c r="B88" s="16"/>
      <c r="C88" s="296"/>
      <c r="D88" s="21"/>
      <c r="E88" s="30"/>
      <c r="F88" s="21"/>
      <c r="G88" s="16"/>
      <c r="H88" s="22"/>
      <c r="I88" s="23"/>
      <c r="J88" s="189"/>
      <c r="K88" s="188"/>
      <c r="L88" s="22"/>
      <c r="M88" s="22"/>
      <c r="N88" s="150">
        <f t="shared" si="1"/>
        <v>0</v>
      </c>
      <c r="O88" s="21"/>
      <c r="P88" s="21"/>
      <c r="Q88" s="21"/>
      <c r="R88" s="16"/>
      <c r="S88" s="21"/>
      <c r="U88" s="156"/>
      <c r="V88" s="157"/>
      <c r="W88" s="159"/>
    </row>
    <row r="89" spans="1:23" s="155" customFormat="1" x14ac:dyDescent="0.25">
      <c r="A89" s="149">
        <v>84</v>
      </c>
      <c r="B89" s="16"/>
      <c r="C89" s="296"/>
      <c r="D89" s="21"/>
      <c r="E89" s="30"/>
      <c r="F89" s="21"/>
      <c r="G89" s="16"/>
      <c r="H89" s="22"/>
      <c r="I89" s="23"/>
      <c r="J89" s="189"/>
      <c r="K89" s="188"/>
      <c r="L89" s="22"/>
      <c r="M89" s="22"/>
      <c r="N89" s="150">
        <f t="shared" si="1"/>
        <v>0</v>
      </c>
      <c r="O89" s="21"/>
      <c r="P89" s="21"/>
      <c r="Q89" s="21"/>
      <c r="R89" s="16"/>
      <c r="S89" s="21"/>
      <c r="U89" s="156"/>
      <c r="V89" s="157"/>
      <c r="W89" s="158"/>
    </row>
    <row r="90" spans="1:23" s="155" customFormat="1" x14ac:dyDescent="0.25">
      <c r="A90" s="149">
        <v>85</v>
      </c>
      <c r="B90" s="16"/>
      <c r="C90" s="296"/>
      <c r="D90" s="21"/>
      <c r="E90" s="30"/>
      <c r="F90" s="21"/>
      <c r="G90" s="16"/>
      <c r="H90" s="22"/>
      <c r="I90" s="23"/>
      <c r="J90" s="189"/>
      <c r="K90" s="188"/>
      <c r="L90" s="22"/>
      <c r="M90" s="22"/>
      <c r="N90" s="150">
        <f t="shared" si="1"/>
        <v>0</v>
      </c>
      <c r="O90" s="21"/>
      <c r="P90" s="21"/>
      <c r="Q90" s="21"/>
      <c r="R90" s="16"/>
      <c r="S90" s="20"/>
      <c r="U90" s="156"/>
      <c r="V90" s="157"/>
      <c r="W90" s="158"/>
    </row>
    <row r="91" spans="1:23" s="155" customFormat="1" x14ac:dyDescent="0.25">
      <c r="A91" s="149">
        <v>86</v>
      </c>
      <c r="B91" s="16"/>
      <c r="C91" s="296"/>
      <c r="D91" s="21"/>
      <c r="E91" s="30"/>
      <c r="F91" s="21"/>
      <c r="G91" s="16"/>
      <c r="H91" s="22"/>
      <c r="I91" s="23"/>
      <c r="J91" s="189"/>
      <c r="K91" s="188"/>
      <c r="L91" s="22"/>
      <c r="M91" s="22"/>
      <c r="N91" s="150">
        <f t="shared" si="1"/>
        <v>0</v>
      </c>
      <c r="O91" s="21"/>
      <c r="P91" s="21"/>
      <c r="Q91" s="21"/>
      <c r="R91" s="16"/>
      <c r="S91" s="21"/>
      <c r="U91" s="156"/>
      <c r="V91" s="156"/>
      <c r="W91" s="159"/>
    </row>
    <row r="92" spans="1:23" s="155" customFormat="1" x14ac:dyDescent="0.25">
      <c r="A92" s="149">
        <v>87</v>
      </c>
      <c r="B92" s="16"/>
      <c r="C92" s="296"/>
      <c r="D92" s="21"/>
      <c r="E92" s="30"/>
      <c r="F92" s="21"/>
      <c r="G92" s="16"/>
      <c r="H92" s="22"/>
      <c r="I92" s="23"/>
      <c r="J92" s="189"/>
      <c r="K92" s="188"/>
      <c r="L92" s="22"/>
      <c r="M92" s="22"/>
      <c r="N92" s="150">
        <f t="shared" si="1"/>
        <v>0</v>
      </c>
      <c r="O92" s="21"/>
      <c r="P92" s="21"/>
      <c r="Q92" s="21"/>
      <c r="R92" s="16"/>
      <c r="S92" s="21"/>
      <c r="U92" s="156"/>
      <c r="V92" s="156"/>
      <c r="W92" s="159"/>
    </row>
    <row r="93" spans="1:23" s="155" customFormat="1" x14ac:dyDescent="0.25">
      <c r="A93" s="149">
        <v>88</v>
      </c>
      <c r="B93" s="16"/>
      <c r="C93" s="296"/>
      <c r="D93" s="21"/>
      <c r="E93" s="30"/>
      <c r="F93" s="21"/>
      <c r="G93" s="16"/>
      <c r="H93" s="22"/>
      <c r="I93" s="23"/>
      <c r="J93" s="189"/>
      <c r="K93" s="188"/>
      <c r="L93" s="22"/>
      <c r="M93" s="22"/>
      <c r="N93" s="150">
        <f t="shared" si="1"/>
        <v>0</v>
      </c>
      <c r="O93" s="21"/>
      <c r="P93" s="21"/>
      <c r="Q93" s="21"/>
      <c r="R93" s="16"/>
      <c r="S93" s="21"/>
      <c r="U93" s="156"/>
      <c r="V93" s="156"/>
      <c r="W93" s="159"/>
    </row>
    <row r="94" spans="1:23" s="155" customFormat="1" x14ac:dyDescent="0.25">
      <c r="A94" s="149">
        <v>89</v>
      </c>
      <c r="B94" s="16"/>
      <c r="C94" s="296"/>
      <c r="D94" s="21"/>
      <c r="E94" s="30"/>
      <c r="F94" s="21"/>
      <c r="G94" s="16"/>
      <c r="H94" s="22"/>
      <c r="I94" s="23"/>
      <c r="J94" s="189"/>
      <c r="K94" s="188"/>
      <c r="L94" s="22"/>
      <c r="M94" s="22"/>
      <c r="N94" s="150">
        <f t="shared" si="1"/>
        <v>0</v>
      </c>
      <c r="O94" s="21"/>
      <c r="P94" s="21"/>
      <c r="Q94" s="21"/>
      <c r="R94" s="16"/>
      <c r="S94" s="21"/>
      <c r="U94" s="156"/>
      <c r="V94" s="156"/>
      <c r="W94" s="159"/>
    </row>
    <row r="95" spans="1:23" s="155" customFormat="1" x14ac:dyDescent="0.25">
      <c r="A95" s="149">
        <v>90</v>
      </c>
      <c r="B95" s="16"/>
      <c r="C95" s="296"/>
      <c r="D95" s="21"/>
      <c r="E95" s="30"/>
      <c r="F95" s="21"/>
      <c r="G95" s="16"/>
      <c r="H95" s="22"/>
      <c r="I95" s="23"/>
      <c r="J95" s="189"/>
      <c r="K95" s="188"/>
      <c r="L95" s="22"/>
      <c r="M95" s="22"/>
      <c r="N95" s="150">
        <f t="shared" si="1"/>
        <v>0</v>
      </c>
      <c r="O95" s="21"/>
      <c r="P95" s="21"/>
      <c r="Q95" s="21"/>
      <c r="R95" s="16"/>
      <c r="S95" s="194"/>
      <c r="U95" s="156"/>
      <c r="V95" s="156"/>
      <c r="W95" s="159"/>
    </row>
    <row r="96" spans="1:23" s="155" customFormat="1" x14ac:dyDescent="0.25">
      <c r="A96" s="149">
        <v>91</v>
      </c>
      <c r="B96" s="16"/>
      <c r="C96" s="296"/>
      <c r="D96" s="21"/>
      <c r="E96" s="30"/>
      <c r="F96" s="21"/>
      <c r="G96" s="16"/>
      <c r="H96" s="22"/>
      <c r="I96" s="23"/>
      <c r="J96" s="189"/>
      <c r="K96" s="188"/>
      <c r="L96" s="22"/>
      <c r="M96" s="22"/>
      <c r="N96" s="150">
        <f t="shared" si="1"/>
        <v>0</v>
      </c>
      <c r="O96" s="21"/>
      <c r="P96" s="21"/>
      <c r="Q96" s="21"/>
      <c r="R96" s="16"/>
      <c r="S96" s="21"/>
      <c r="U96" s="156"/>
      <c r="V96" s="156"/>
      <c r="W96" s="159"/>
    </row>
    <row r="97" spans="1:23" s="155" customFormat="1" x14ac:dyDescent="0.25">
      <c r="A97" s="149">
        <v>92</v>
      </c>
      <c r="B97" s="16"/>
      <c r="C97" s="296"/>
      <c r="D97" s="21"/>
      <c r="E97" s="30"/>
      <c r="F97" s="21"/>
      <c r="G97" s="16"/>
      <c r="H97" s="22"/>
      <c r="I97" s="23"/>
      <c r="J97" s="189"/>
      <c r="K97" s="188"/>
      <c r="L97" s="22"/>
      <c r="M97" s="22"/>
      <c r="N97" s="150">
        <f t="shared" si="1"/>
        <v>0</v>
      </c>
      <c r="O97" s="21"/>
      <c r="P97" s="21"/>
      <c r="Q97" s="21"/>
      <c r="R97" s="16"/>
      <c r="S97" s="21"/>
      <c r="U97" s="156"/>
      <c r="V97" s="156"/>
      <c r="W97" s="159"/>
    </row>
    <row r="98" spans="1:23" s="155" customFormat="1" x14ac:dyDescent="0.25">
      <c r="A98" s="149">
        <v>93</v>
      </c>
      <c r="B98" s="16"/>
      <c r="C98" s="296"/>
      <c r="D98" s="21"/>
      <c r="E98" s="30"/>
      <c r="F98" s="21"/>
      <c r="G98" s="16"/>
      <c r="H98" s="22"/>
      <c r="I98" s="23"/>
      <c r="J98" s="189"/>
      <c r="K98" s="188"/>
      <c r="L98" s="22"/>
      <c r="M98" s="22"/>
      <c r="N98" s="150">
        <f t="shared" si="1"/>
        <v>0</v>
      </c>
      <c r="O98" s="21"/>
      <c r="P98" s="21"/>
      <c r="Q98" s="21"/>
      <c r="R98" s="16"/>
      <c r="S98" s="21"/>
      <c r="U98" s="156"/>
      <c r="V98" s="156"/>
      <c r="W98" s="159"/>
    </row>
    <row r="99" spans="1:23" s="155" customFormat="1" x14ac:dyDescent="0.25">
      <c r="A99" s="149">
        <v>94</v>
      </c>
      <c r="B99" s="16"/>
      <c r="C99" s="296"/>
      <c r="D99" s="21"/>
      <c r="E99" s="30"/>
      <c r="F99" s="21"/>
      <c r="G99" s="16"/>
      <c r="H99" s="22"/>
      <c r="I99" s="23"/>
      <c r="J99" s="189"/>
      <c r="K99" s="188"/>
      <c r="L99" s="22"/>
      <c r="M99" s="22"/>
      <c r="N99" s="150">
        <f t="shared" si="1"/>
        <v>0</v>
      </c>
      <c r="O99" s="21"/>
      <c r="P99" s="21"/>
      <c r="Q99" s="21"/>
      <c r="R99" s="16"/>
      <c r="S99" s="21"/>
      <c r="U99" s="156"/>
      <c r="V99" s="156"/>
      <c r="W99" s="159"/>
    </row>
    <row r="100" spans="1:23" s="155" customFormat="1" x14ac:dyDescent="0.25">
      <c r="A100" s="149">
        <v>95</v>
      </c>
      <c r="B100" s="16"/>
      <c r="C100" s="296"/>
      <c r="D100" s="21"/>
      <c r="E100" s="30"/>
      <c r="F100" s="21"/>
      <c r="G100" s="16"/>
      <c r="H100" s="22"/>
      <c r="I100" s="23"/>
      <c r="J100" s="189"/>
      <c r="K100" s="188"/>
      <c r="L100" s="22"/>
      <c r="M100" s="22"/>
      <c r="N100" s="150">
        <f t="shared" si="1"/>
        <v>0</v>
      </c>
      <c r="O100" s="21"/>
      <c r="P100" s="21"/>
      <c r="Q100" s="21"/>
      <c r="R100" s="16"/>
      <c r="S100" s="21"/>
      <c r="U100" s="156"/>
      <c r="V100" s="156"/>
      <c r="W100" s="159"/>
    </row>
    <row r="101" spans="1:23" s="155" customFormat="1" x14ac:dyDescent="0.25">
      <c r="A101" s="149">
        <v>96</v>
      </c>
      <c r="B101" s="16"/>
      <c r="C101" s="296"/>
      <c r="D101" s="21"/>
      <c r="E101" s="30"/>
      <c r="F101" s="21"/>
      <c r="G101" s="16"/>
      <c r="H101" s="22"/>
      <c r="I101" s="23"/>
      <c r="J101" s="189"/>
      <c r="K101" s="188"/>
      <c r="L101" s="22"/>
      <c r="M101" s="22"/>
      <c r="N101" s="150">
        <f t="shared" si="1"/>
        <v>0</v>
      </c>
      <c r="O101" s="21"/>
      <c r="P101" s="21"/>
      <c r="Q101" s="21"/>
      <c r="R101" s="16"/>
      <c r="S101" s="21"/>
      <c r="U101" s="156"/>
      <c r="V101" s="157"/>
      <c r="W101" s="158"/>
    </row>
    <row r="102" spans="1:23" s="155" customFormat="1" x14ac:dyDescent="0.25">
      <c r="A102" s="149">
        <v>97</v>
      </c>
      <c r="B102" s="16"/>
      <c r="C102" s="296"/>
      <c r="D102" s="21"/>
      <c r="E102" s="30"/>
      <c r="F102" s="21"/>
      <c r="G102" s="16"/>
      <c r="H102" s="22"/>
      <c r="I102" s="23"/>
      <c r="J102" s="189"/>
      <c r="K102" s="188"/>
      <c r="L102" s="22"/>
      <c r="M102" s="22"/>
      <c r="N102" s="150">
        <f t="shared" si="1"/>
        <v>0</v>
      </c>
      <c r="O102" s="21"/>
      <c r="P102" s="21"/>
      <c r="Q102" s="21"/>
      <c r="R102" s="16"/>
      <c r="S102" s="21"/>
      <c r="U102" s="156"/>
      <c r="V102" s="156"/>
      <c r="W102" s="159"/>
    </row>
    <row r="103" spans="1:23" s="155" customFormat="1" x14ac:dyDescent="0.25">
      <c r="A103" s="149">
        <v>98</v>
      </c>
      <c r="B103" s="16"/>
      <c r="C103" s="296"/>
      <c r="D103" s="21"/>
      <c r="E103" s="30"/>
      <c r="F103" s="21"/>
      <c r="G103" s="16"/>
      <c r="H103" s="22"/>
      <c r="I103" s="23"/>
      <c r="J103" s="189"/>
      <c r="K103" s="188"/>
      <c r="L103" s="22"/>
      <c r="M103" s="22"/>
      <c r="N103" s="150">
        <f t="shared" si="1"/>
        <v>0</v>
      </c>
      <c r="O103" s="21"/>
      <c r="P103" s="21"/>
      <c r="Q103" s="21"/>
      <c r="R103" s="16"/>
      <c r="S103" s="21"/>
      <c r="U103" s="156"/>
      <c r="V103" s="156"/>
      <c r="W103" s="159"/>
    </row>
    <row r="104" spans="1:23" s="155" customFormat="1" x14ac:dyDescent="0.25">
      <c r="A104" s="149">
        <v>99</v>
      </c>
      <c r="B104" s="16"/>
      <c r="C104" s="296"/>
      <c r="D104" s="21"/>
      <c r="E104" s="30"/>
      <c r="F104" s="21"/>
      <c r="G104" s="16"/>
      <c r="H104" s="22"/>
      <c r="I104" s="23"/>
      <c r="J104" s="189"/>
      <c r="K104" s="188"/>
      <c r="L104" s="22"/>
      <c r="M104" s="22"/>
      <c r="N104" s="150">
        <f t="shared" si="1"/>
        <v>0</v>
      </c>
      <c r="O104" s="21"/>
      <c r="P104" s="21"/>
      <c r="Q104" s="21"/>
      <c r="R104" s="16"/>
      <c r="S104" s="21"/>
      <c r="U104" s="156"/>
      <c r="V104" s="156"/>
      <c r="W104" s="159"/>
    </row>
    <row r="105" spans="1:23" s="155" customFormat="1" x14ac:dyDescent="0.25">
      <c r="A105" s="149">
        <v>100</v>
      </c>
      <c r="B105" s="16"/>
      <c r="C105" s="296"/>
      <c r="D105" s="21"/>
      <c r="E105" s="30"/>
      <c r="F105" s="21"/>
      <c r="G105" s="16"/>
      <c r="H105" s="22"/>
      <c r="I105" s="23"/>
      <c r="J105" s="189"/>
      <c r="K105" s="188"/>
      <c r="L105" s="22"/>
      <c r="M105" s="22"/>
      <c r="N105" s="150">
        <f t="shared" si="1"/>
        <v>0</v>
      </c>
      <c r="O105" s="21"/>
      <c r="P105" s="21"/>
      <c r="Q105" s="21"/>
      <c r="R105" s="16"/>
      <c r="S105" s="21"/>
      <c r="U105" s="156"/>
      <c r="V105" s="156"/>
      <c r="W105" s="158"/>
    </row>
    <row r="106" spans="1:23" s="155" customFormat="1" x14ac:dyDescent="0.25">
      <c r="A106" s="149">
        <v>101</v>
      </c>
      <c r="B106" s="16"/>
      <c r="C106" s="296"/>
      <c r="D106" s="21"/>
      <c r="E106" s="30"/>
      <c r="F106" s="21"/>
      <c r="G106" s="16"/>
      <c r="H106" s="22"/>
      <c r="I106" s="23"/>
      <c r="J106" s="189"/>
      <c r="K106" s="188"/>
      <c r="L106" s="22"/>
      <c r="M106" s="22"/>
      <c r="N106" s="150">
        <f t="shared" si="1"/>
        <v>0</v>
      </c>
      <c r="O106" s="21"/>
      <c r="P106" s="21"/>
      <c r="Q106" s="21"/>
      <c r="R106" s="16"/>
      <c r="S106" s="21"/>
      <c r="U106" s="156"/>
      <c r="V106" s="156"/>
      <c r="W106" s="159"/>
    </row>
    <row r="107" spans="1:23" s="155" customFormat="1" x14ac:dyDescent="0.25">
      <c r="A107" s="149">
        <v>102</v>
      </c>
      <c r="B107" s="16"/>
      <c r="C107" s="296"/>
      <c r="D107" s="21"/>
      <c r="E107" s="30"/>
      <c r="F107" s="21"/>
      <c r="G107" s="16"/>
      <c r="H107" s="22"/>
      <c r="I107" s="23"/>
      <c r="J107" s="189"/>
      <c r="K107" s="188"/>
      <c r="L107" s="22"/>
      <c r="M107" s="22"/>
      <c r="N107" s="150">
        <f t="shared" si="1"/>
        <v>0</v>
      </c>
      <c r="O107" s="21"/>
      <c r="P107" s="21"/>
      <c r="Q107" s="21"/>
      <c r="R107" s="16"/>
      <c r="S107" s="21"/>
      <c r="U107" s="156"/>
      <c r="V107" s="156"/>
      <c r="W107" s="159"/>
    </row>
    <row r="108" spans="1:23" s="155" customFormat="1" x14ac:dyDescent="0.25">
      <c r="A108" s="149">
        <v>103</v>
      </c>
      <c r="B108" s="16"/>
      <c r="C108" s="296"/>
      <c r="D108" s="21"/>
      <c r="E108" s="30"/>
      <c r="F108" s="21"/>
      <c r="G108" s="16"/>
      <c r="H108" s="22"/>
      <c r="I108" s="23"/>
      <c r="J108" s="189"/>
      <c r="K108" s="188"/>
      <c r="L108" s="22"/>
      <c r="M108" s="22"/>
      <c r="N108" s="150">
        <f t="shared" si="1"/>
        <v>0</v>
      </c>
      <c r="O108" s="21"/>
      <c r="P108" s="21"/>
      <c r="Q108" s="21"/>
      <c r="R108" s="16"/>
      <c r="S108" s="21"/>
      <c r="U108" s="156"/>
      <c r="V108" s="156"/>
      <c r="W108" s="159"/>
    </row>
    <row r="109" spans="1:23" s="155" customFormat="1" x14ac:dyDescent="0.25">
      <c r="A109" s="149">
        <v>104</v>
      </c>
      <c r="B109" s="16"/>
      <c r="C109" s="296"/>
      <c r="D109" s="21"/>
      <c r="E109" s="30"/>
      <c r="F109" s="21"/>
      <c r="G109" s="16"/>
      <c r="H109" s="22"/>
      <c r="I109" s="23"/>
      <c r="J109" s="189"/>
      <c r="K109" s="188"/>
      <c r="L109" s="22"/>
      <c r="M109" s="22"/>
      <c r="N109" s="150">
        <f t="shared" si="1"/>
        <v>0</v>
      </c>
      <c r="O109" s="21"/>
      <c r="P109" s="21"/>
      <c r="Q109" s="21"/>
      <c r="R109" s="16"/>
      <c r="S109" s="21"/>
      <c r="U109" s="156"/>
      <c r="V109" s="156"/>
      <c r="W109" s="159"/>
    </row>
    <row r="110" spans="1:23" s="155" customFormat="1" x14ac:dyDescent="0.25">
      <c r="A110" s="149">
        <v>105</v>
      </c>
      <c r="B110" s="16"/>
      <c r="C110" s="296"/>
      <c r="D110" s="21"/>
      <c r="E110" s="30"/>
      <c r="F110" s="21"/>
      <c r="G110" s="16"/>
      <c r="H110" s="22"/>
      <c r="I110" s="23"/>
      <c r="J110" s="189"/>
      <c r="K110" s="188"/>
      <c r="L110" s="22"/>
      <c r="M110" s="22"/>
      <c r="N110" s="150">
        <f t="shared" si="1"/>
        <v>0</v>
      </c>
      <c r="O110" s="21"/>
      <c r="P110" s="21"/>
      <c r="Q110" s="21"/>
      <c r="R110" s="16"/>
      <c r="S110" s="21"/>
      <c r="U110" s="156"/>
      <c r="V110" s="156"/>
      <c r="W110" s="159"/>
    </row>
    <row r="111" spans="1:23" s="155" customFormat="1" x14ac:dyDescent="0.25">
      <c r="A111" s="149">
        <v>106</v>
      </c>
      <c r="B111" s="16"/>
      <c r="C111" s="296"/>
      <c r="D111" s="21"/>
      <c r="E111" s="30"/>
      <c r="F111" s="21"/>
      <c r="G111" s="16"/>
      <c r="H111" s="22"/>
      <c r="I111" s="23"/>
      <c r="J111" s="189"/>
      <c r="K111" s="188"/>
      <c r="L111" s="22"/>
      <c r="M111" s="22"/>
      <c r="N111" s="150">
        <f t="shared" si="1"/>
        <v>0</v>
      </c>
      <c r="O111" s="21"/>
      <c r="P111" s="21"/>
      <c r="Q111" s="21"/>
      <c r="R111" s="16"/>
      <c r="S111" s="21"/>
      <c r="U111" s="156"/>
      <c r="V111" s="157"/>
      <c r="W111" s="158"/>
    </row>
    <row r="112" spans="1:23" s="155" customFormat="1" x14ac:dyDescent="0.25">
      <c r="A112" s="149">
        <v>107</v>
      </c>
      <c r="B112" s="16"/>
      <c r="C112" s="296"/>
      <c r="D112" s="21"/>
      <c r="E112" s="30"/>
      <c r="F112" s="21"/>
      <c r="G112" s="16"/>
      <c r="H112" s="22"/>
      <c r="I112" s="23"/>
      <c r="J112" s="189"/>
      <c r="K112" s="188"/>
      <c r="L112" s="22"/>
      <c r="M112" s="22"/>
      <c r="N112" s="150">
        <f t="shared" si="1"/>
        <v>0</v>
      </c>
      <c r="O112" s="21"/>
      <c r="P112" s="21"/>
      <c r="Q112" s="21"/>
      <c r="R112" s="16"/>
      <c r="S112" s="21"/>
      <c r="U112" s="156"/>
      <c r="V112" s="157"/>
      <c r="W112" s="158"/>
    </row>
    <row r="113" spans="1:23" s="155" customFormat="1" x14ac:dyDescent="0.25">
      <c r="A113" s="149">
        <v>108</v>
      </c>
      <c r="B113" s="16"/>
      <c r="C113" s="296"/>
      <c r="D113" s="21"/>
      <c r="E113" s="30"/>
      <c r="F113" s="21"/>
      <c r="G113" s="16"/>
      <c r="H113" s="22"/>
      <c r="I113" s="23"/>
      <c r="J113" s="189"/>
      <c r="K113" s="188"/>
      <c r="L113" s="22"/>
      <c r="M113" s="22"/>
      <c r="N113" s="150">
        <f t="shared" si="1"/>
        <v>0</v>
      </c>
      <c r="O113" s="21"/>
      <c r="P113" s="21"/>
      <c r="Q113" s="21"/>
      <c r="R113" s="16"/>
      <c r="S113" s="21"/>
      <c r="U113" s="156"/>
      <c r="V113" s="156"/>
      <c r="W113" s="159"/>
    </row>
    <row r="114" spans="1:23" s="155" customFormat="1" x14ac:dyDescent="0.25">
      <c r="A114" s="149">
        <v>109</v>
      </c>
      <c r="B114" s="16"/>
      <c r="C114" s="296"/>
      <c r="D114" s="21"/>
      <c r="E114" s="30"/>
      <c r="F114" s="21"/>
      <c r="G114" s="16"/>
      <c r="H114" s="22"/>
      <c r="I114" s="23"/>
      <c r="J114" s="189"/>
      <c r="K114" s="188"/>
      <c r="L114" s="22"/>
      <c r="M114" s="22"/>
      <c r="N114" s="150">
        <f t="shared" si="1"/>
        <v>0</v>
      </c>
      <c r="O114" s="21"/>
      <c r="P114" s="21"/>
      <c r="Q114" s="21"/>
      <c r="R114" s="16"/>
      <c r="S114" s="21"/>
      <c r="U114" s="156"/>
      <c r="V114" s="156"/>
      <c r="W114" s="159"/>
    </row>
    <row r="115" spans="1:23" s="155" customFormat="1" x14ac:dyDescent="0.25">
      <c r="A115" s="149">
        <v>110</v>
      </c>
      <c r="B115" s="16"/>
      <c r="C115" s="296"/>
      <c r="D115" s="21"/>
      <c r="E115" s="30"/>
      <c r="F115" s="21"/>
      <c r="G115" s="16"/>
      <c r="H115" s="22"/>
      <c r="I115" s="23"/>
      <c r="J115" s="189"/>
      <c r="K115" s="188"/>
      <c r="L115" s="22"/>
      <c r="M115" s="22"/>
      <c r="N115" s="150">
        <f t="shared" si="1"/>
        <v>0</v>
      </c>
      <c r="O115" s="21"/>
      <c r="P115" s="21"/>
      <c r="Q115" s="21"/>
      <c r="R115" s="16"/>
      <c r="S115" s="194"/>
      <c r="U115" s="156"/>
      <c r="V115" s="157"/>
      <c r="W115" s="159"/>
    </row>
    <row r="116" spans="1:23" s="155" customFormat="1" x14ac:dyDescent="0.25">
      <c r="A116" s="149">
        <v>111</v>
      </c>
      <c r="B116" s="16"/>
      <c r="C116" s="296"/>
      <c r="D116" s="21"/>
      <c r="E116" s="30"/>
      <c r="F116" s="21"/>
      <c r="G116" s="16"/>
      <c r="H116" s="22"/>
      <c r="I116" s="23"/>
      <c r="J116" s="189"/>
      <c r="K116" s="188"/>
      <c r="L116" s="22"/>
      <c r="M116" s="22"/>
      <c r="N116" s="150">
        <f t="shared" si="1"/>
        <v>0</v>
      </c>
      <c r="O116" s="21"/>
      <c r="P116" s="21"/>
      <c r="Q116" s="21"/>
      <c r="R116" s="16"/>
      <c r="S116" s="21"/>
      <c r="U116" s="156"/>
      <c r="V116" s="156"/>
      <c r="W116" s="159"/>
    </row>
    <row r="117" spans="1:23" s="155" customFormat="1" x14ac:dyDescent="0.25">
      <c r="A117" s="149">
        <v>112</v>
      </c>
      <c r="B117" s="16"/>
      <c r="C117" s="296"/>
      <c r="D117" s="21"/>
      <c r="E117" s="30"/>
      <c r="F117" s="21"/>
      <c r="G117" s="16"/>
      <c r="H117" s="22"/>
      <c r="I117" s="23"/>
      <c r="J117" s="189"/>
      <c r="K117" s="188"/>
      <c r="L117" s="22"/>
      <c r="M117" s="22"/>
      <c r="N117" s="150">
        <f t="shared" si="1"/>
        <v>0</v>
      </c>
      <c r="O117" s="21"/>
      <c r="P117" s="21"/>
      <c r="Q117" s="21"/>
      <c r="R117" s="16"/>
      <c r="S117" s="21"/>
      <c r="U117" s="156"/>
      <c r="V117" s="156"/>
      <c r="W117" s="159"/>
    </row>
    <row r="118" spans="1:23" s="155" customFormat="1" x14ac:dyDescent="0.25">
      <c r="A118" s="149">
        <v>113</v>
      </c>
      <c r="B118" s="16"/>
      <c r="C118" s="296"/>
      <c r="D118" s="21"/>
      <c r="E118" s="30"/>
      <c r="F118" s="21"/>
      <c r="G118" s="16"/>
      <c r="H118" s="22"/>
      <c r="I118" s="23"/>
      <c r="J118" s="189"/>
      <c r="K118" s="188"/>
      <c r="L118" s="22"/>
      <c r="M118" s="22"/>
      <c r="N118" s="150">
        <f t="shared" si="1"/>
        <v>0</v>
      </c>
      <c r="O118" s="21"/>
      <c r="P118" s="21"/>
      <c r="Q118" s="21"/>
      <c r="R118" s="16"/>
      <c r="S118" s="21"/>
      <c r="U118" s="156"/>
      <c r="V118" s="156"/>
      <c r="W118" s="159"/>
    </row>
    <row r="119" spans="1:23" s="155" customFormat="1" x14ac:dyDescent="0.25">
      <c r="A119" s="149">
        <v>114</v>
      </c>
      <c r="B119" s="16"/>
      <c r="C119" s="296"/>
      <c r="D119" s="21"/>
      <c r="E119" s="30"/>
      <c r="F119" s="21"/>
      <c r="G119" s="16"/>
      <c r="H119" s="22"/>
      <c r="I119" s="23"/>
      <c r="J119" s="189"/>
      <c r="K119" s="188"/>
      <c r="L119" s="22"/>
      <c r="M119" s="22"/>
      <c r="N119" s="150">
        <f t="shared" si="1"/>
        <v>0</v>
      </c>
      <c r="O119" s="21"/>
      <c r="P119" s="21"/>
      <c r="Q119" s="21"/>
      <c r="R119" s="16"/>
      <c r="S119" s="21"/>
      <c r="U119" s="156"/>
      <c r="V119" s="156"/>
      <c r="W119" s="159"/>
    </row>
    <row r="120" spans="1:23" s="155" customFormat="1" x14ac:dyDescent="0.25">
      <c r="A120" s="149">
        <v>115</v>
      </c>
      <c r="B120" s="16"/>
      <c r="C120" s="296"/>
      <c r="D120" s="21"/>
      <c r="E120" s="30"/>
      <c r="F120" s="21"/>
      <c r="G120" s="16"/>
      <c r="H120" s="22"/>
      <c r="I120" s="23"/>
      <c r="J120" s="189"/>
      <c r="K120" s="188"/>
      <c r="L120" s="22"/>
      <c r="M120" s="22"/>
      <c r="N120" s="150">
        <f t="shared" si="1"/>
        <v>0</v>
      </c>
      <c r="O120" s="21"/>
      <c r="P120" s="21"/>
      <c r="Q120" s="21"/>
      <c r="R120" s="16"/>
      <c r="S120" s="21"/>
      <c r="U120" s="156"/>
      <c r="V120" s="157"/>
      <c r="W120" s="158"/>
    </row>
    <row r="121" spans="1:23" s="155" customFormat="1" x14ac:dyDescent="0.25">
      <c r="A121" s="149">
        <v>116</v>
      </c>
      <c r="B121" s="16"/>
      <c r="C121" s="296"/>
      <c r="D121" s="21"/>
      <c r="E121" s="30"/>
      <c r="F121" s="21"/>
      <c r="G121" s="16"/>
      <c r="H121" s="22"/>
      <c r="I121" s="23"/>
      <c r="J121" s="189"/>
      <c r="K121" s="188"/>
      <c r="L121" s="22"/>
      <c r="M121" s="22"/>
      <c r="N121" s="150">
        <f t="shared" si="1"/>
        <v>0</v>
      </c>
      <c r="O121" s="21"/>
      <c r="P121" s="21"/>
      <c r="Q121" s="21"/>
      <c r="R121" s="16"/>
      <c r="S121" s="21"/>
      <c r="U121" s="156"/>
      <c r="V121" s="156"/>
      <c r="W121" s="159"/>
    </row>
    <row r="122" spans="1:23" s="155" customFormat="1" x14ac:dyDescent="0.25">
      <c r="A122" s="149">
        <v>117</v>
      </c>
      <c r="B122" s="16"/>
      <c r="C122" s="296"/>
      <c r="D122" s="21"/>
      <c r="E122" s="30"/>
      <c r="F122" s="21"/>
      <c r="G122" s="16"/>
      <c r="H122" s="22"/>
      <c r="I122" s="23"/>
      <c r="J122" s="189"/>
      <c r="K122" s="188"/>
      <c r="L122" s="22"/>
      <c r="M122" s="22"/>
      <c r="N122" s="150">
        <f t="shared" si="1"/>
        <v>0</v>
      </c>
      <c r="O122" s="21"/>
      <c r="P122" s="21"/>
      <c r="Q122" s="21"/>
      <c r="R122" s="16"/>
      <c r="S122" s="21"/>
      <c r="U122" s="156"/>
      <c r="V122" s="156"/>
      <c r="W122" s="159"/>
    </row>
    <row r="123" spans="1:23" s="155" customFormat="1" x14ac:dyDescent="0.25">
      <c r="A123" s="149">
        <v>118</v>
      </c>
      <c r="B123" s="16"/>
      <c r="C123" s="296"/>
      <c r="D123" s="21"/>
      <c r="E123" s="30"/>
      <c r="F123" s="21"/>
      <c r="G123" s="16"/>
      <c r="H123" s="22"/>
      <c r="I123" s="23"/>
      <c r="J123" s="189"/>
      <c r="K123" s="188"/>
      <c r="L123" s="22"/>
      <c r="M123" s="22"/>
      <c r="N123" s="150">
        <f t="shared" si="1"/>
        <v>0</v>
      </c>
      <c r="O123" s="21"/>
      <c r="P123" s="21"/>
      <c r="Q123" s="21"/>
      <c r="R123" s="16"/>
      <c r="S123" s="196"/>
      <c r="U123" s="156"/>
      <c r="V123" s="157"/>
      <c r="W123" s="158"/>
    </row>
    <row r="124" spans="1:23" s="155" customFormat="1" x14ac:dyDescent="0.25">
      <c r="A124" s="149">
        <v>119</v>
      </c>
      <c r="B124" s="16"/>
      <c r="C124" s="296"/>
      <c r="D124" s="21"/>
      <c r="E124" s="30"/>
      <c r="F124" s="21"/>
      <c r="G124" s="16"/>
      <c r="H124" s="22"/>
      <c r="I124" s="23"/>
      <c r="J124" s="189"/>
      <c r="K124" s="188"/>
      <c r="L124" s="22"/>
      <c r="M124" s="22"/>
      <c r="N124" s="150">
        <f t="shared" si="1"/>
        <v>0</v>
      </c>
      <c r="O124" s="21"/>
      <c r="P124" s="21"/>
      <c r="Q124" s="21"/>
      <c r="R124" s="16"/>
      <c r="S124" s="21"/>
      <c r="U124" s="156"/>
      <c r="V124" s="156"/>
      <c r="W124" s="159"/>
    </row>
    <row r="125" spans="1:23" s="155" customFormat="1" x14ac:dyDescent="0.25">
      <c r="A125" s="149">
        <v>120</v>
      </c>
      <c r="B125" s="16"/>
      <c r="C125" s="296"/>
      <c r="D125" s="21"/>
      <c r="E125" s="30"/>
      <c r="F125" s="21"/>
      <c r="G125" s="16"/>
      <c r="H125" s="22"/>
      <c r="I125" s="23"/>
      <c r="J125" s="189"/>
      <c r="K125" s="188"/>
      <c r="L125" s="22"/>
      <c r="M125" s="22"/>
      <c r="N125" s="150">
        <f t="shared" si="1"/>
        <v>0</v>
      </c>
      <c r="O125" s="21"/>
      <c r="P125" s="21"/>
      <c r="Q125" s="21"/>
      <c r="R125" s="16"/>
      <c r="S125" s="21"/>
      <c r="U125" s="156"/>
      <c r="V125" s="156"/>
      <c r="W125" s="159"/>
    </row>
    <row r="126" spans="1:23" s="155" customFormat="1" x14ac:dyDescent="0.25">
      <c r="A126" s="149">
        <v>121</v>
      </c>
      <c r="B126" s="16"/>
      <c r="C126" s="296"/>
      <c r="D126" s="21"/>
      <c r="E126" s="30"/>
      <c r="F126" s="21"/>
      <c r="G126" s="16"/>
      <c r="H126" s="22"/>
      <c r="I126" s="23"/>
      <c r="J126" s="189"/>
      <c r="K126" s="188"/>
      <c r="L126" s="22"/>
      <c r="M126" s="22"/>
      <c r="N126" s="150">
        <f t="shared" si="1"/>
        <v>0</v>
      </c>
      <c r="O126" s="21"/>
      <c r="P126" s="21"/>
      <c r="Q126" s="21"/>
      <c r="R126" s="16"/>
      <c r="S126" s="21"/>
      <c r="U126" s="156"/>
      <c r="V126" s="156"/>
      <c r="W126" s="159"/>
    </row>
    <row r="127" spans="1:23" s="155" customFormat="1" x14ac:dyDescent="0.25">
      <c r="A127" s="149">
        <v>122</v>
      </c>
      <c r="B127" s="16"/>
      <c r="C127" s="296"/>
      <c r="D127" s="21"/>
      <c r="E127" s="30"/>
      <c r="F127" s="21"/>
      <c r="G127" s="16"/>
      <c r="H127" s="22"/>
      <c r="I127" s="23"/>
      <c r="J127" s="189"/>
      <c r="K127" s="188"/>
      <c r="L127" s="22"/>
      <c r="M127" s="22"/>
      <c r="N127" s="150">
        <f t="shared" si="1"/>
        <v>0</v>
      </c>
      <c r="O127" s="21"/>
      <c r="P127" s="21"/>
      <c r="Q127" s="21"/>
      <c r="R127" s="16"/>
      <c r="S127" s="21"/>
      <c r="U127" s="156"/>
      <c r="V127" s="156"/>
      <c r="W127" s="159"/>
    </row>
    <row r="128" spans="1:23" s="155" customFormat="1" x14ac:dyDescent="0.25">
      <c r="A128" s="149">
        <v>123</v>
      </c>
      <c r="B128" s="16"/>
      <c r="C128" s="296"/>
      <c r="D128" s="21"/>
      <c r="E128" s="30"/>
      <c r="F128" s="21"/>
      <c r="G128" s="16"/>
      <c r="H128" s="22"/>
      <c r="I128" s="23"/>
      <c r="J128" s="189"/>
      <c r="K128" s="188"/>
      <c r="L128" s="22"/>
      <c r="M128" s="22"/>
      <c r="N128" s="150">
        <f t="shared" si="1"/>
        <v>0</v>
      </c>
      <c r="O128" s="21"/>
      <c r="P128" s="21"/>
      <c r="Q128" s="21"/>
      <c r="R128" s="16"/>
      <c r="S128" s="21"/>
      <c r="U128" s="156"/>
      <c r="V128" s="156"/>
      <c r="W128" s="159"/>
    </row>
    <row r="129" spans="1:25" s="155" customFormat="1" x14ac:dyDescent="0.25">
      <c r="A129" s="149">
        <v>124</v>
      </c>
      <c r="B129" s="16"/>
      <c r="C129" s="296"/>
      <c r="D129" s="21"/>
      <c r="E129" s="30"/>
      <c r="F129" s="21"/>
      <c r="G129" s="16"/>
      <c r="H129" s="22"/>
      <c r="I129" s="23"/>
      <c r="J129" s="189"/>
      <c r="K129" s="188"/>
      <c r="L129" s="22"/>
      <c r="M129" s="22"/>
      <c r="N129" s="150">
        <f t="shared" si="1"/>
        <v>0</v>
      </c>
      <c r="O129" s="21"/>
      <c r="P129" s="21"/>
      <c r="Q129" s="21"/>
      <c r="R129" s="16"/>
      <c r="S129" s="21"/>
      <c r="U129" s="156"/>
      <c r="V129" s="156"/>
      <c r="W129" s="159"/>
    </row>
    <row r="130" spans="1:25" s="155" customFormat="1" x14ac:dyDescent="0.25">
      <c r="A130" s="149">
        <v>125</v>
      </c>
      <c r="B130" s="16"/>
      <c r="C130" s="296"/>
      <c r="D130" s="21"/>
      <c r="E130" s="30"/>
      <c r="F130" s="21"/>
      <c r="G130" s="16"/>
      <c r="H130" s="22"/>
      <c r="I130" s="23"/>
      <c r="J130" s="189"/>
      <c r="K130" s="188"/>
      <c r="L130" s="22"/>
      <c r="M130" s="22"/>
      <c r="N130" s="150">
        <f t="shared" si="1"/>
        <v>0</v>
      </c>
      <c r="O130" s="21"/>
      <c r="P130" s="21"/>
      <c r="Q130" s="21"/>
      <c r="R130" s="16"/>
      <c r="S130" s="21"/>
      <c r="U130" s="156"/>
      <c r="V130" s="156"/>
      <c r="W130" s="159"/>
    </row>
    <row r="131" spans="1:25" s="155" customFormat="1" x14ac:dyDescent="0.25">
      <c r="A131" s="149">
        <v>126</v>
      </c>
      <c r="B131" s="16"/>
      <c r="C131" s="296"/>
      <c r="D131" s="21"/>
      <c r="E131" s="30"/>
      <c r="F131" s="21"/>
      <c r="G131" s="16"/>
      <c r="H131" s="22"/>
      <c r="I131" s="23"/>
      <c r="J131" s="189"/>
      <c r="K131" s="188"/>
      <c r="L131" s="22"/>
      <c r="M131" s="22"/>
      <c r="N131" s="150">
        <f t="shared" si="1"/>
        <v>0</v>
      </c>
      <c r="O131" s="21"/>
      <c r="P131" s="21"/>
      <c r="Q131" s="21"/>
      <c r="R131" s="16"/>
      <c r="S131" s="21"/>
      <c r="U131" s="156"/>
      <c r="V131" s="156"/>
      <c r="W131" s="159"/>
    </row>
    <row r="132" spans="1:25" s="155" customFormat="1" x14ac:dyDescent="0.25">
      <c r="A132" s="149">
        <v>127</v>
      </c>
      <c r="B132" s="16"/>
      <c r="C132" s="296"/>
      <c r="D132" s="21"/>
      <c r="E132" s="30"/>
      <c r="F132" s="21"/>
      <c r="G132" s="16"/>
      <c r="H132" s="22"/>
      <c r="I132" s="23"/>
      <c r="J132" s="189"/>
      <c r="K132" s="188"/>
      <c r="L132" s="22"/>
      <c r="M132" s="22"/>
      <c r="N132" s="150">
        <f t="shared" si="1"/>
        <v>0</v>
      </c>
      <c r="O132" s="21"/>
      <c r="P132" s="21"/>
      <c r="Q132" s="21"/>
      <c r="R132" s="16"/>
      <c r="S132" s="21"/>
      <c r="U132" s="156"/>
      <c r="V132" s="156"/>
      <c r="W132" s="159"/>
    </row>
    <row r="133" spans="1:25" s="155" customFormat="1" x14ac:dyDescent="0.25">
      <c r="A133" s="149">
        <v>128</v>
      </c>
      <c r="B133" s="16"/>
      <c r="C133" s="296"/>
      <c r="D133" s="21"/>
      <c r="E133" s="30"/>
      <c r="F133" s="21"/>
      <c r="G133" s="16"/>
      <c r="H133" s="22"/>
      <c r="I133" s="23"/>
      <c r="J133" s="189"/>
      <c r="K133" s="188"/>
      <c r="L133" s="22"/>
      <c r="M133" s="22"/>
      <c r="N133" s="150">
        <f t="shared" si="1"/>
        <v>0</v>
      </c>
      <c r="O133" s="21"/>
      <c r="P133" s="21"/>
      <c r="Q133" s="21"/>
      <c r="R133" s="16"/>
      <c r="S133" s="21"/>
      <c r="U133" s="156"/>
      <c r="V133" s="156"/>
      <c r="W133" s="158"/>
    </row>
    <row r="134" spans="1:25" s="155" customFormat="1" x14ac:dyDescent="0.25">
      <c r="A134" s="149">
        <v>129</v>
      </c>
      <c r="B134" s="16"/>
      <c r="C134" s="296"/>
      <c r="D134" s="21"/>
      <c r="E134" s="30"/>
      <c r="F134" s="21"/>
      <c r="G134" s="16"/>
      <c r="H134" s="22"/>
      <c r="I134" s="23"/>
      <c r="J134" s="189"/>
      <c r="K134" s="188"/>
      <c r="L134" s="22"/>
      <c r="M134" s="22"/>
      <c r="N134" s="150">
        <f t="shared" si="1"/>
        <v>0</v>
      </c>
      <c r="O134" s="21"/>
      <c r="P134" s="21"/>
      <c r="Q134" s="21"/>
      <c r="R134" s="16"/>
      <c r="S134" s="21"/>
      <c r="U134" s="156"/>
      <c r="V134" s="156"/>
      <c r="W134" s="158"/>
    </row>
    <row r="135" spans="1:25" s="155" customFormat="1" x14ac:dyDescent="0.25">
      <c r="A135" s="149">
        <v>130</v>
      </c>
      <c r="B135" s="16"/>
      <c r="C135" s="296"/>
      <c r="D135" s="21"/>
      <c r="E135" s="30"/>
      <c r="F135" s="21"/>
      <c r="G135" s="16"/>
      <c r="H135" s="22"/>
      <c r="I135" s="23"/>
      <c r="J135" s="189"/>
      <c r="K135" s="188"/>
      <c r="L135" s="22"/>
      <c r="M135" s="22"/>
      <c r="N135" s="150">
        <f t="shared" ref="N135:N198" si="2">L135+M135</f>
        <v>0</v>
      </c>
      <c r="O135" s="21"/>
      <c r="P135" s="21"/>
      <c r="Q135" s="21"/>
      <c r="R135" s="16"/>
      <c r="S135" s="21"/>
      <c r="U135" s="156"/>
      <c r="V135" s="157"/>
      <c r="W135" s="158"/>
    </row>
    <row r="136" spans="1:25" s="155" customFormat="1" x14ac:dyDescent="0.25">
      <c r="A136" s="149">
        <v>131</v>
      </c>
      <c r="B136" s="16"/>
      <c r="C136" s="296"/>
      <c r="D136" s="21"/>
      <c r="E136" s="30"/>
      <c r="F136" s="21"/>
      <c r="G136" s="16"/>
      <c r="H136" s="22"/>
      <c r="I136" s="23"/>
      <c r="J136" s="189"/>
      <c r="K136" s="188"/>
      <c r="L136" s="22"/>
      <c r="M136" s="22"/>
      <c r="N136" s="150">
        <f t="shared" si="2"/>
        <v>0</v>
      </c>
      <c r="O136" s="21"/>
      <c r="P136" s="21"/>
      <c r="Q136" s="21"/>
      <c r="R136" s="16"/>
      <c r="S136" s="21"/>
      <c r="U136" s="156"/>
      <c r="V136" s="156"/>
      <c r="W136" s="159"/>
    </row>
    <row r="137" spans="1:25" s="155" customFormat="1" x14ac:dyDescent="0.25">
      <c r="A137" s="149">
        <v>132</v>
      </c>
      <c r="B137" s="16"/>
      <c r="C137" s="296"/>
      <c r="D137" s="21"/>
      <c r="E137" s="30"/>
      <c r="F137" s="21"/>
      <c r="G137" s="16"/>
      <c r="H137" s="22"/>
      <c r="I137" s="23"/>
      <c r="J137" s="189"/>
      <c r="K137" s="188"/>
      <c r="L137" s="22"/>
      <c r="M137" s="22"/>
      <c r="N137" s="150">
        <f t="shared" si="2"/>
        <v>0</v>
      </c>
      <c r="O137" s="21"/>
      <c r="P137" s="21"/>
      <c r="Q137" s="21"/>
      <c r="R137" s="16"/>
      <c r="S137" s="21"/>
      <c r="U137" s="156"/>
      <c r="V137" s="157"/>
      <c r="W137" s="158"/>
    </row>
    <row r="138" spans="1:25" s="155" customFormat="1" x14ac:dyDescent="0.25">
      <c r="A138" s="149">
        <v>133</v>
      </c>
      <c r="B138" s="16"/>
      <c r="C138" s="296"/>
      <c r="D138" s="21"/>
      <c r="E138" s="30"/>
      <c r="F138" s="21"/>
      <c r="G138" s="16"/>
      <c r="H138" s="22"/>
      <c r="I138" s="23"/>
      <c r="J138" s="189"/>
      <c r="K138" s="188"/>
      <c r="L138" s="22"/>
      <c r="M138" s="22"/>
      <c r="N138" s="150">
        <f t="shared" si="2"/>
        <v>0</v>
      </c>
      <c r="O138" s="21"/>
      <c r="P138" s="21"/>
      <c r="Q138" s="21"/>
      <c r="R138" s="16"/>
      <c r="S138" s="194"/>
      <c r="U138" s="156"/>
      <c r="V138" s="157"/>
      <c r="W138" s="158"/>
    </row>
    <row r="139" spans="1:25" s="155" customFormat="1" x14ac:dyDescent="0.25">
      <c r="A139" s="149">
        <v>134</v>
      </c>
      <c r="B139" s="16"/>
      <c r="C139" s="296"/>
      <c r="D139" s="21"/>
      <c r="E139" s="30"/>
      <c r="F139" s="21"/>
      <c r="G139" s="16"/>
      <c r="H139" s="22"/>
      <c r="I139" s="23"/>
      <c r="J139" s="189"/>
      <c r="K139" s="188"/>
      <c r="L139" s="22"/>
      <c r="M139" s="22"/>
      <c r="N139" s="150">
        <f t="shared" si="2"/>
        <v>0</v>
      </c>
      <c r="O139" s="21"/>
      <c r="P139" s="21"/>
      <c r="Q139" s="21"/>
      <c r="R139" s="16"/>
      <c r="S139" s="21"/>
      <c r="U139" s="156"/>
      <c r="V139" s="157"/>
      <c r="W139" s="159"/>
    </row>
    <row r="140" spans="1:25" s="155" customFormat="1" x14ac:dyDescent="0.25">
      <c r="A140" s="149">
        <v>135</v>
      </c>
      <c r="B140" s="16"/>
      <c r="C140" s="296"/>
      <c r="D140" s="21"/>
      <c r="E140" s="30"/>
      <c r="F140" s="21"/>
      <c r="G140" s="16"/>
      <c r="H140" s="22"/>
      <c r="I140" s="23"/>
      <c r="J140" s="189"/>
      <c r="K140" s="188"/>
      <c r="L140" s="22"/>
      <c r="M140" s="22"/>
      <c r="N140" s="150">
        <f t="shared" si="2"/>
        <v>0</v>
      </c>
      <c r="O140" s="21"/>
      <c r="P140" s="21"/>
      <c r="Q140" s="21"/>
      <c r="R140" s="16"/>
      <c r="S140" s="21"/>
      <c r="U140" s="156"/>
      <c r="V140" s="156"/>
      <c r="W140" s="159"/>
    </row>
    <row r="141" spans="1:25" s="155" customFormat="1" x14ac:dyDescent="0.25">
      <c r="A141" s="149">
        <v>136</v>
      </c>
      <c r="B141" s="16"/>
      <c r="C141" s="296"/>
      <c r="D141" s="21"/>
      <c r="E141" s="30"/>
      <c r="F141" s="21"/>
      <c r="G141" s="16"/>
      <c r="H141" s="22"/>
      <c r="I141" s="23"/>
      <c r="J141" s="189"/>
      <c r="K141" s="188"/>
      <c r="L141" s="22"/>
      <c r="M141" s="22"/>
      <c r="N141" s="150">
        <f t="shared" si="2"/>
        <v>0</v>
      </c>
      <c r="O141" s="21"/>
      <c r="P141" s="21"/>
      <c r="Q141" s="21"/>
      <c r="R141" s="16"/>
      <c r="S141" s="21"/>
      <c r="U141" s="156"/>
      <c r="V141" s="156"/>
      <c r="W141" s="159"/>
    </row>
    <row r="142" spans="1:25" s="155" customFormat="1" x14ac:dyDescent="0.25">
      <c r="A142" s="149">
        <v>137</v>
      </c>
      <c r="B142" s="16"/>
      <c r="C142" s="296"/>
      <c r="D142" s="21"/>
      <c r="E142" s="30"/>
      <c r="F142" s="21"/>
      <c r="G142" s="16"/>
      <c r="H142" s="22"/>
      <c r="I142" s="23"/>
      <c r="J142" s="189"/>
      <c r="K142" s="188"/>
      <c r="L142" s="22"/>
      <c r="M142" s="22"/>
      <c r="N142" s="150">
        <f t="shared" si="2"/>
        <v>0</v>
      </c>
      <c r="O142" s="21"/>
      <c r="P142" s="21"/>
      <c r="Q142" s="21"/>
      <c r="R142" s="16"/>
      <c r="S142" s="21"/>
      <c r="U142" s="156"/>
      <c r="V142" s="157"/>
      <c r="W142" s="158"/>
    </row>
    <row r="143" spans="1:25" s="155" customFormat="1" x14ac:dyDescent="0.25">
      <c r="A143" s="149">
        <v>138</v>
      </c>
      <c r="B143" s="16"/>
      <c r="C143" s="296"/>
      <c r="D143" s="21"/>
      <c r="E143" s="30"/>
      <c r="F143" s="21"/>
      <c r="G143" s="16"/>
      <c r="H143" s="22"/>
      <c r="I143" s="23"/>
      <c r="J143" s="189"/>
      <c r="K143" s="188"/>
      <c r="L143" s="22"/>
      <c r="M143" s="22"/>
      <c r="N143" s="150">
        <f t="shared" si="2"/>
        <v>0</v>
      </c>
      <c r="O143" s="21"/>
      <c r="P143" s="21"/>
      <c r="Q143" s="21"/>
      <c r="R143" s="16"/>
      <c r="S143" s="21"/>
      <c r="U143" s="156"/>
      <c r="V143" s="156"/>
      <c r="W143" s="159"/>
    </row>
    <row r="144" spans="1:25" s="155" customFormat="1" x14ac:dyDescent="0.25">
      <c r="A144" s="149">
        <v>139</v>
      </c>
      <c r="B144" s="16"/>
      <c r="C144" s="296"/>
      <c r="D144" s="21"/>
      <c r="E144" s="30"/>
      <c r="F144" s="21"/>
      <c r="G144" s="16"/>
      <c r="H144" s="22"/>
      <c r="I144" s="23"/>
      <c r="J144" s="189"/>
      <c r="K144" s="188"/>
      <c r="L144" s="22"/>
      <c r="M144" s="22"/>
      <c r="N144" s="150">
        <f t="shared" si="2"/>
        <v>0</v>
      </c>
      <c r="O144" s="21"/>
      <c r="P144" s="21"/>
      <c r="Q144" s="21"/>
      <c r="R144" s="16"/>
      <c r="S144" s="21"/>
      <c r="U144" s="156"/>
      <c r="V144" s="156"/>
      <c r="W144" s="159"/>
      <c r="X144" s="160"/>
      <c r="Y144" s="160"/>
    </row>
    <row r="145" spans="1:25" s="155" customFormat="1" x14ac:dyDescent="0.25">
      <c r="A145" s="149">
        <v>140</v>
      </c>
      <c r="B145" s="16"/>
      <c r="C145" s="296"/>
      <c r="D145" s="21"/>
      <c r="E145" s="30"/>
      <c r="F145" s="21"/>
      <c r="G145" s="16"/>
      <c r="H145" s="22"/>
      <c r="I145" s="23"/>
      <c r="J145" s="189"/>
      <c r="K145" s="188"/>
      <c r="L145" s="22"/>
      <c r="M145" s="22"/>
      <c r="N145" s="150">
        <f t="shared" si="2"/>
        <v>0</v>
      </c>
      <c r="O145" s="21"/>
      <c r="P145" s="21"/>
      <c r="Q145" s="21"/>
      <c r="R145" s="16"/>
      <c r="S145" s="21"/>
      <c r="U145" s="156"/>
      <c r="V145" s="156"/>
      <c r="W145" s="159"/>
      <c r="X145" s="160"/>
      <c r="Y145" s="160"/>
    </row>
    <row r="146" spans="1:25" s="155" customFormat="1" ht="15.75" customHeight="1" x14ac:dyDescent="0.25">
      <c r="A146" s="149">
        <v>141</v>
      </c>
      <c r="B146" s="16"/>
      <c r="C146" s="296"/>
      <c r="D146" s="21"/>
      <c r="E146" s="26"/>
      <c r="F146" s="21"/>
      <c r="G146" s="16"/>
      <c r="H146" s="22"/>
      <c r="I146" s="23"/>
      <c r="J146" s="189"/>
      <c r="K146" s="188"/>
      <c r="L146" s="22"/>
      <c r="M146" s="22"/>
      <c r="N146" s="150">
        <f t="shared" si="2"/>
        <v>0</v>
      </c>
      <c r="O146" s="21"/>
      <c r="P146" s="21"/>
      <c r="Q146" s="21"/>
      <c r="R146" s="16"/>
      <c r="S146" s="21"/>
      <c r="T146" s="161"/>
      <c r="U146" s="156"/>
      <c r="V146" s="156"/>
      <c r="W146" s="159"/>
      <c r="X146" s="162"/>
      <c r="Y146" s="160"/>
    </row>
    <row r="147" spans="1:25" s="155" customFormat="1" x14ac:dyDescent="0.25">
      <c r="A147" s="149">
        <v>142</v>
      </c>
      <c r="B147" s="16"/>
      <c r="C147" s="296"/>
      <c r="D147" s="21"/>
      <c r="E147" s="30"/>
      <c r="F147" s="21"/>
      <c r="G147" s="16"/>
      <c r="H147" s="22"/>
      <c r="I147" s="23"/>
      <c r="J147" s="189"/>
      <c r="K147" s="188"/>
      <c r="L147" s="22"/>
      <c r="M147" s="22"/>
      <c r="N147" s="150">
        <f t="shared" si="2"/>
        <v>0</v>
      </c>
      <c r="O147" s="21"/>
      <c r="P147" s="21"/>
      <c r="Q147" s="21"/>
      <c r="R147" s="16"/>
      <c r="S147" s="197"/>
      <c r="T147" s="161"/>
      <c r="U147" s="156"/>
      <c r="V147" s="157"/>
      <c r="W147" s="159"/>
      <c r="X147" s="162"/>
      <c r="Y147" s="160"/>
    </row>
    <row r="148" spans="1:25" s="155" customFormat="1" x14ac:dyDescent="0.25">
      <c r="A148" s="149">
        <v>143</v>
      </c>
      <c r="B148" s="16"/>
      <c r="C148" s="296"/>
      <c r="D148" s="21"/>
      <c r="E148" s="26"/>
      <c r="F148" s="21"/>
      <c r="G148" s="16"/>
      <c r="H148" s="22"/>
      <c r="I148" s="23"/>
      <c r="J148" s="189"/>
      <c r="K148" s="188"/>
      <c r="L148" s="22"/>
      <c r="M148" s="22"/>
      <c r="N148" s="150">
        <f t="shared" si="2"/>
        <v>0</v>
      </c>
      <c r="O148" s="21"/>
      <c r="P148" s="21"/>
      <c r="Q148" s="21"/>
      <c r="R148" s="16"/>
      <c r="S148" s="194"/>
      <c r="U148" s="156"/>
      <c r="V148" s="156"/>
      <c r="W148" s="159"/>
    </row>
    <row r="149" spans="1:25" s="155" customFormat="1" x14ac:dyDescent="0.25">
      <c r="A149" s="149">
        <v>144</v>
      </c>
      <c r="B149" s="16"/>
      <c r="C149" s="296"/>
      <c r="D149" s="21"/>
      <c r="E149" s="26"/>
      <c r="F149" s="21"/>
      <c r="G149" s="16"/>
      <c r="H149" s="22"/>
      <c r="I149" s="23"/>
      <c r="J149" s="189"/>
      <c r="K149" s="188"/>
      <c r="L149" s="22"/>
      <c r="M149" s="22"/>
      <c r="N149" s="150">
        <f t="shared" si="2"/>
        <v>0</v>
      </c>
      <c r="O149" s="21"/>
      <c r="P149" s="21"/>
      <c r="Q149" s="21"/>
      <c r="R149" s="16"/>
      <c r="S149" s="194"/>
      <c r="U149" s="156"/>
      <c r="V149" s="156"/>
      <c r="W149" s="159"/>
    </row>
    <row r="150" spans="1:25" s="155" customFormat="1" x14ac:dyDescent="0.25">
      <c r="A150" s="149">
        <v>145</v>
      </c>
      <c r="B150" s="16"/>
      <c r="C150" s="296"/>
      <c r="D150" s="21"/>
      <c r="E150" s="26"/>
      <c r="F150" s="21"/>
      <c r="G150" s="16"/>
      <c r="H150" s="22"/>
      <c r="I150" s="23"/>
      <c r="J150" s="189"/>
      <c r="K150" s="188"/>
      <c r="L150" s="22"/>
      <c r="M150" s="22"/>
      <c r="N150" s="150">
        <f t="shared" si="2"/>
        <v>0</v>
      </c>
      <c r="O150" s="21"/>
      <c r="P150" s="21"/>
      <c r="Q150" s="21"/>
      <c r="R150" s="16"/>
      <c r="S150" s="194"/>
      <c r="U150" s="156"/>
      <c r="V150" s="156"/>
      <c r="W150" s="159"/>
    </row>
    <row r="151" spans="1:25" s="155" customFormat="1" x14ac:dyDescent="0.25">
      <c r="A151" s="149">
        <v>146</v>
      </c>
      <c r="B151" s="16"/>
      <c r="C151" s="296"/>
      <c r="D151" s="24"/>
      <c r="E151" s="31"/>
      <c r="F151" s="24"/>
      <c r="G151" s="16"/>
      <c r="H151" s="25"/>
      <c r="I151" s="23"/>
      <c r="J151" s="190"/>
      <c r="K151" s="188"/>
      <c r="L151" s="22"/>
      <c r="M151" s="22"/>
      <c r="N151" s="150">
        <f t="shared" si="2"/>
        <v>0</v>
      </c>
      <c r="O151" s="24"/>
      <c r="P151" s="24"/>
      <c r="Q151" s="24"/>
      <c r="R151" s="230"/>
      <c r="S151" s="194"/>
      <c r="T151" s="161"/>
      <c r="U151" s="156"/>
      <c r="V151" s="156"/>
      <c r="W151" s="161"/>
      <c r="X151" s="161"/>
    </row>
    <row r="152" spans="1:25" s="155" customFormat="1" x14ac:dyDescent="0.25">
      <c r="A152" s="149">
        <v>147</v>
      </c>
      <c r="B152" s="16"/>
      <c r="C152" s="296"/>
      <c r="D152" s="21"/>
      <c r="E152" s="30"/>
      <c r="F152" s="21"/>
      <c r="G152" s="16"/>
      <c r="H152" s="22"/>
      <c r="I152" s="23"/>
      <c r="J152" s="189"/>
      <c r="K152" s="188"/>
      <c r="L152" s="22"/>
      <c r="M152" s="22"/>
      <c r="N152" s="150">
        <f t="shared" si="2"/>
        <v>0</v>
      </c>
      <c r="O152" s="21"/>
      <c r="P152" s="21"/>
      <c r="Q152" s="21"/>
      <c r="R152" s="16"/>
      <c r="S152" s="194"/>
      <c r="U152" s="156"/>
      <c r="V152" s="156"/>
    </row>
    <row r="153" spans="1:25" s="155" customFormat="1" x14ac:dyDescent="0.25">
      <c r="A153" s="149">
        <v>148</v>
      </c>
      <c r="B153" s="16"/>
      <c r="C153" s="296"/>
      <c r="D153" s="21"/>
      <c r="E153" s="26"/>
      <c r="F153" s="21"/>
      <c r="G153" s="16"/>
      <c r="H153" s="22"/>
      <c r="I153" s="23"/>
      <c r="J153" s="189"/>
      <c r="K153" s="188"/>
      <c r="L153" s="22"/>
      <c r="M153" s="22"/>
      <c r="N153" s="150">
        <f t="shared" si="2"/>
        <v>0</v>
      </c>
      <c r="O153" s="21"/>
      <c r="P153" s="21"/>
      <c r="Q153" s="21"/>
      <c r="R153" s="16"/>
      <c r="S153" s="194"/>
      <c r="U153" s="156"/>
      <c r="V153" s="156"/>
    </row>
    <row r="154" spans="1:25" s="155" customFormat="1" x14ac:dyDescent="0.25">
      <c r="A154" s="149">
        <v>149</v>
      </c>
      <c r="B154" s="16"/>
      <c r="C154" s="296"/>
      <c r="D154" s="21"/>
      <c r="E154" s="191"/>
      <c r="F154" s="21"/>
      <c r="G154" s="16"/>
      <c r="H154" s="16"/>
      <c r="I154" s="23"/>
      <c r="J154" s="19"/>
      <c r="K154" s="188"/>
      <c r="L154" s="192"/>
      <c r="M154" s="22"/>
      <c r="N154" s="150">
        <f t="shared" si="2"/>
        <v>0</v>
      </c>
      <c r="O154" s="21"/>
      <c r="P154" s="21"/>
      <c r="Q154" s="21"/>
      <c r="R154" s="16"/>
      <c r="S154" s="27"/>
      <c r="U154" s="156"/>
      <c r="V154" s="156"/>
    </row>
    <row r="155" spans="1:25" s="155" customFormat="1" x14ac:dyDescent="0.25">
      <c r="A155" s="149">
        <v>150</v>
      </c>
      <c r="B155" s="16"/>
      <c r="C155" s="296"/>
      <c r="D155" s="193"/>
      <c r="E155" s="191"/>
      <c r="F155" s="193"/>
      <c r="G155" s="16"/>
      <c r="H155" s="16"/>
      <c r="I155" s="23"/>
      <c r="J155" s="19"/>
      <c r="K155" s="188"/>
      <c r="L155" s="192"/>
      <c r="M155" s="22"/>
      <c r="N155" s="150">
        <f t="shared" si="2"/>
        <v>0</v>
      </c>
      <c r="O155" s="193"/>
      <c r="P155" s="193"/>
      <c r="Q155" s="193"/>
      <c r="R155" s="16"/>
      <c r="S155" s="28"/>
      <c r="U155" s="156"/>
      <c r="V155" s="156"/>
    </row>
    <row r="156" spans="1:25" s="155" customFormat="1" x14ac:dyDescent="0.25">
      <c r="A156" s="149">
        <v>151</v>
      </c>
      <c r="B156" s="16"/>
      <c r="C156" s="296"/>
      <c r="D156" s="21"/>
      <c r="E156" s="26"/>
      <c r="F156" s="21"/>
      <c r="G156" s="16"/>
      <c r="H156" s="22"/>
      <c r="I156" s="23"/>
      <c r="J156" s="19"/>
      <c r="K156" s="188"/>
      <c r="L156" s="192"/>
      <c r="M156" s="22"/>
      <c r="N156" s="150">
        <f t="shared" si="2"/>
        <v>0</v>
      </c>
      <c r="O156" s="21"/>
      <c r="P156" s="21"/>
      <c r="Q156" s="21"/>
      <c r="R156" s="16"/>
      <c r="S156" s="19"/>
      <c r="U156" s="156"/>
      <c r="V156" s="156"/>
    </row>
    <row r="157" spans="1:25" s="163" customFormat="1" x14ac:dyDescent="0.25">
      <c r="A157" s="149">
        <v>152</v>
      </c>
      <c r="B157" s="16"/>
      <c r="C157" s="296"/>
      <c r="D157" s="17"/>
      <c r="E157" s="32"/>
      <c r="F157" s="17"/>
      <c r="G157" s="16"/>
      <c r="H157" s="18"/>
      <c r="I157" s="23"/>
      <c r="J157" s="19"/>
      <c r="K157" s="188"/>
      <c r="L157" s="29"/>
      <c r="M157" s="18"/>
      <c r="N157" s="150">
        <f t="shared" si="2"/>
        <v>0</v>
      </c>
      <c r="O157" s="17"/>
      <c r="P157" s="17"/>
      <c r="Q157" s="17"/>
      <c r="R157" s="231"/>
      <c r="S157" s="19"/>
      <c r="V157" s="156"/>
    </row>
    <row r="158" spans="1:25" s="163" customFormat="1" x14ac:dyDescent="0.25">
      <c r="A158" s="149">
        <v>153</v>
      </c>
      <c r="B158" s="16"/>
      <c r="C158" s="296"/>
      <c r="D158" s="17"/>
      <c r="E158" s="32"/>
      <c r="F158" s="17"/>
      <c r="G158" s="16"/>
      <c r="H158" s="18"/>
      <c r="I158" s="23"/>
      <c r="J158" s="19"/>
      <c r="K158" s="188"/>
      <c r="L158" s="29"/>
      <c r="M158" s="18"/>
      <c r="N158" s="150">
        <f t="shared" si="2"/>
        <v>0</v>
      </c>
      <c r="O158" s="17"/>
      <c r="P158" s="17"/>
      <c r="Q158" s="17"/>
      <c r="R158" s="231"/>
      <c r="S158" s="19"/>
      <c r="V158" s="156"/>
      <c r="W158" s="164"/>
    </row>
    <row r="159" spans="1:25" s="163" customFormat="1" x14ac:dyDescent="0.25">
      <c r="A159" s="149">
        <v>154</v>
      </c>
      <c r="B159" s="16"/>
      <c r="C159" s="296"/>
      <c r="D159" s="21"/>
      <c r="E159" s="32"/>
      <c r="F159" s="17"/>
      <c r="G159" s="16"/>
      <c r="H159" s="18"/>
      <c r="I159" s="23"/>
      <c r="J159" s="19"/>
      <c r="K159" s="188"/>
      <c r="L159" s="29"/>
      <c r="M159" s="18"/>
      <c r="N159" s="150">
        <f t="shared" si="2"/>
        <v>0</v>
      </c>
      <c r="O159" s="17"/>
      <c r="P159" s="17"/>
      <c r="Q159" s="17"/>
      <c r="R159" s="231"/>
      <c r="S159" s="20"/>
      <c r="U159" s="165"/>
      <c r="V159" s="156"/>
      <c r="W159" s="164"/>
    </row>
    <row r="160" spans="1:25" s="155" customFormat="1" x14ac:dyDescent="0.25">
      <c r="A160" s="149">
        <v>155</v>
      </c>
      <c r="B160" s="16"/>
      <c r="C160" s="296"/>
      <c r="D160" s="21"/>
      <c r="E160" s="26"/>
      <c r="F160" s="21"/>
      <c r="G160" s="16"/>
      <c r="H160" s="16"/>
      <c r="I160" s="23"/>
      <c r="J160" s="19"/>
      <c r="K160" s="188"/>
      <c r="L160" s="22"/>
      <c r="M160" s="22"/>
      <c r="N160" s="150">
        <f t="shared" si="2"/>
        <v>0</v>
      </c>
      <c r="O160" s="21"/>
      <c r="P160" s="21"/>
      <c r="Q160" s="21"/>
      <c r="R160" s="16"/>
      <c r="S160" s="194"/>
      <c r="V160" s="156"/>
    </row>
    <row r="161" spans="1:23" s="155" customFormat="1" x14ac:dyDescent="0.25">
      <c r="A161" s="149">
        <v>156</v>
      </c>
      <c r="B161" s="16"/>
      <c r="C161" s="296"/>
      <c r="D161" s="21"/>
      <c r="E161" s="26"/>
      <c r="F161" s="21"/>
      <c r="G161" s="16"/>
      <c r="H161" s="22"/>
      <c r="I161" s="23"/>
      <c r="J161" s="19"/>
      <c r="K161" s="188"/>
      <c r="L161" s="22"/>
      <c r="M161" s="22"/>
      <c r="N161" s="150">
        <f t="shared" si="2"/>
        <v>0</v>
      </c>
      <c r="O161" s="21"/>
      <c r="P161" s="21"/>
      <c r="Q161" s="21"/>
      <c r="R161" s="16"/>
      <c r="S161" s="195"/>
      <c r="V161" s="156"/>
      <c r="W161" s="159"/>
    </row>
    <row r="162" spans="1:23" s="155" customFormat="1" x14ac:dyDescent="0.25">
      <c r="A162" s="149">
        <v>157</v>
      </c>
      <c r="B162" s="16"/>
      <c r="C162" s="296"/>
      <c r="D162" s="21"/>
      <c r="E162" s="26"/>
      <c r="F162" s="21"/>
      <c r="G162" s="16"/>
      <c r="H162" s="22"/>
      <c r="I162" s="23"/>
      <c r="J162" s="19"/>
      <c r="K162" s="188"/>
      <c r="L162" s="22"/>
      <c r="M162" s="22"/>
      <c r="N162" s="150">
        <f t="shared" si="2"/>
        <v>0</v>
      </c>
      <c r="O162" s="21"/>
      <c r="P162" s="21"/>
      <c r="Q162" s="21"/>
      <c r="R162" s="16"/>
      <c r="S162" s="195"/>
      <c r="V162" s="156"/>
      <c r="W162" s="159"/>
    </row>
    <row r="163" spans="1:23" s="155" customFormat="1" x14ac:dyDescent="0.25">
      <c r="A163" s="149">
        <v>158</v>
      </c>
      <c r="B163" s="16"/>
      <c r="C163" s="296"/>
      <c r="D163" s="21"/>
      <c r="E163" s="26"/>
      <c r="F163" s="21"/>
      <c r="G163" s="16"/>
      <c r="H163" s="22"/>
      <c r="I163" s="23"/>
      <c r="J163" s="19"/>
      <c r="K163" s="188"/>
      <c r="L163" s="22"/>
      <c r="M163" s="22"/>
      <c r="N163" s="150">
        <f t="shared" si="2"/>
        <v>0</v>
      </c>
      <c r="O163" s="21"/>
      <c r="P163" s="21"/>
      <c r="Q163" s="21"/>
      <c r="R163" s="16"/>
      <c r="S163" s="195"/>
      <c r="V163" s="156"/>
      <c r="W163" s="159"/>
    </row>
    <row r="164" spans="1:23" s="155" customFormat="1" x14ac:dyDescent="0.25">
      <c r="A164" s="149">
        <v>159</v>
      </c>
      <c r="B164" s="16"/>
      <c r="C164" s="296"/>
      <c r="D164" s="21"/>
      <c r="E164" s="26"/>
      <c r="F164" s="21"/>
      <c r="G164" s="16"/>
      <c r="H164" s="22"/>
      <c r="I164" s="23"/>
      <c r="J164" s="19"/>
      <c r="K164" s="188"/>
      <c r="L164" s="22"/>
      <c r="M164" s="22"/>
      <c r="N164" s="150">
        <f t="shared" si="2"/>
        <v>0</v>
      </c>
      <c r="O164" s="21"/>
      <c r="P164" s="21"/>
      <c r="Q164" s="21"/>
      <c r="R164" s="16"/>
      <c r="S164" s="195"/>
      <c r="V164" s="156"/>
      <c r="W164" s="159"/>
    </row>
    <row r="165" spans="1:23" s="155" customFormat="1" x14ac:dyDescent="0.25">
      <c r="A165" s="149">
        <v>160</v>
      </c>
      <c r="B165" s="16"/>
      <c r="C165" s="296"/>
      <c r="D165" s="21"/>
      <c r="E165" s="26"/>
      <c r="F165" s="21"/>
      <c r="G165" s="16"/>
      <c r="H165" s="22"/>
      <c r="I165" s="23"/>
      <c r="J165" s="19"/>
      <c r="K165" s="188"/>
      <c r="L165" s="22"/>
      <c r="M165" s="22"/>
      <c r="N165" s="150">
        <f t="shared" si="2"/>
        <v>0</v>
      </c>
      <c r="O165" s="21"/>
      <c r="P165" s="21"/>
      <c r="Q165" s="21"/>
      <c r="R165" s="16"/>
      <c r="S165" s="195"/>
      <c r="V165" s="156"/>
      <c r="W165" s="159"/>
    </row>
    <row r="166" spans="1:23" s="155" customFormat="1" x14ac:dyDescent="0.25">
      <c r="A166" s="149">
        <v>161</v>
      </c>
      <c r="B166" s="16"/>
      <c r="C166" s="296"/>
      <c r="D166" s="21"/>
      <c r="E166" s="26"/>
      <c r="F166" s="21"/>
      <c r="G166" s="16"/>
      <c r="H166" s="22"/>
      <c r="I166" s="23"/>
      <c r="J166" s="19"/>
      <c r="K166" s="188"/>
      <c r="L166" s="22"/>
      <c r="M166" s="22"/>
      <c r="N166" s="150">
        <f t="shared" si="2"/>
        <v>0</v>
      </c>
      <c r="O166" s="21"/>
      <c r="P166" s="21"/>
      <c r="Q166" s="21"/>
      <c r="R166" s="16"/>
      <c r="S166" s="195"/>
      <c r="V166" s="156"/>
      <c r="W166" s="159"/>
    </row>
    <row r="167" spans="1:23" s="155" customFormat="1" x14ac:dyDescent="0.25">
      <c r="A167" s="149">
        <v>162</v>
      </c>
      <c r="B167" s="16"/>
      <c r="C167" s="296"/>
      <c r="D167" s="21"/>
      <c r="E167" s="26"/>
      <c r="F167" s="21"/>
      <c r="G167" s="16"/>
      <c r="H167" s="22"/>
      <c r="I167" s="23"/>
      <c r="J167" s="19"/>
      <c r="K167" s="188"/>
      <c r="L167" s="22"/>
      <c r="M167" s="22"/>
      <c r="N167" s="150">
        <f t="shared" si="2"/>
        <v>0</v>
      </c>
      <c r="O167" s="21"/>
      <c r="P167" s="21"/>
      <c r="Q167" s="21"/>
      <c r="R167" s="16"/>
      <c r="S167" s="195"/>
      <c r="V167" s="156"/>
      <c r="W167" s="159"/>
    </row>
    <row r="168" spans="1:23" s="155" customFormat="1" x14ac:dyDescent="0.25">
      <c r="A168" s="149">
        <v>163</v>
      </c>
      <c r="B168" s="16"/>
      <c r="C168" s="296"/>
      <c r="D168" s="21"/>
      <c r="E168" s="26"/>
      <c r="F168" s="21"/>
      <c r="G168" s="16"/>
      <c r="H168" s="22"/>
      <c r="I168" s="23"/>
      <c r="J168" s="19"/>
      <c r="K168" s="188"/>
      <c r="L168" s="22"/>
      <c r="M168" s="22"/>
      <c r="N168" s="150">
        <f t="shared" si="2"/>
        <v>0</v>
      </c>
      <c r="O168" s="21"/>
      <c r="P168" s="21"/>
      <c r="Q168" s="21"/>
      <c r="R168" s="16"/>
      <c r="S168" s="195"/>
      <c r="V168" s="156"/>
      <c r="W168" s="159"/>
    </row>
    <row r="169" spans="1:23" s="155" customFormat="1" x14ac:dyDescent="0.25">
      <c r="A169" s="149">
        <v>164</v>
      </c>
      <c r="B169" s="16"/>
      <c r="C169" s="296"/>
      <c r="D169" s="21"/>
      <c r="E169" s="26"/>
      <c r="F169" s="21"/>
      <c r="G169" s="16"/>
      <c r="H169" s="22"/>
      <c r="I169" s="23"/>
      <c r="J169" s="19"/>
      <c r="K169" s="188"/>
      <c r="L169" s="22"/>
      <c r="M169" s="22"/>
      <c r="N169" s="150">
        <f t="shared" si="2"/>
        <v>0</v>
      </c>
      <c r="O169" s="21"/>
      <c r="P169" s="21"/>
      <c r="Q169" s="21"/>
      <c r="R169" s="16"/>
      <c r="S169" s="195"/>
      <c r="V169" s="156"/>
      <c r="W169" s="159"/>
    </row>
    <row r="170" spans="1:23" s="155" customFormat="1" x14ac:dyDescent="0.25">
      <c r="A170" s="149">
        <v>165</v>
      </c>
      <c r="B170" s="16"/>
      <c r="C170" s="296"/>
      <c r="D170" s="21"/>
      <c r="E170" s="26"/>
      <c r="F170" s="21"/>
      <c r="G170" s="16"/>
      <c r="H170" s="22"/>
      <c r="I170" s="23"/>
      <c r="J170" s="19"/>
      <c r="K170" s="188"/>
      <c r="L170" s="22"/>
      <c r="M170" s="22"/>
      <c r="N170" s="150">
        <f t="shared" si="2"/>
        <v>0</v>
      </c>
      <c r="O170" s="21"/>
      <c r="P170" s="21"/>
      <c r="Q170" s="21"/>
      <c r="R170" s="16"/>
      <c r="S170" s="195"/>
      <c r="V170" s="156"/>
      <c r="W170" s="159"/>
    </row>
    <row r="171" spans="1:23" s="155" customFormat="1" x14ac:dyDescent="0.25">
      <c r="A171" s="149">
        <v>166</v>
      </c>
      <c r="B171" s="16"/>
      <c r="C171" s="296"/>
      <c r="D171" s="21"/>
      <c r="E171" s="26"/>
      <c r="F171" s="21"/>
      <c r="G171" s="16"/>
      <c r="H171" s="22"/>
      <c r="I171" s="23"/>
      <c r="J171" s="19"/>
      <c r="K171" s="188"/>
      <c r="L171" s="22"/>
      <c r="M171" s="22"/>
      <c r="N171" s="150">
        <f t="shared" si="2"/>
        <v>0</v>
      </c>
      <c r="O171" s="21"/>
      <c r="P171" s="21"/>
      <c r="Q171" s="21"/>
      <c r="R171" s="16"/>
      <c r="S171" s="195"/>
      <c r="V171" s="156"/>
      <c r="W171" s="159"/>
    </row>
    <row r="172" spans="1:23" s="155" customFormat="1" x14ac:dyDescent="0.25">
      <c r="A172" s="149">
        <v>167</v>
      </c>
      <c r="B172" s="16"/>
      <c r="C172" s="296"/>
      <c r="D172" s="21"/>
      <c r="E172" s="26"/>
      <c r="F172" s="21"/>
      <c r="G172" s="16"/>
      <c r="H172" s="22"/>
      <c r="I172" s="23"/>
      <c r="J172" s="19"/>
      <c r="K172" s="188"/>
      <c r="L172" s="22"/>
      <c r="M172" s="22"/>
      <c r="N172" s="150">
        <f t="shared" si="2"/>
        <v>0</v>
      </c>
      <c r="O172" s="21"/>
      <c r="P172" s="21"/>
      <c r="Q172" s="21"/>
      <c r="R172" s="16"/>
      <c r="S172" s="195"/>
      <c r="V172" s="156"/>
      <c r="W172" s="159"/>
    </row>
    <row r="173" spans="1:23" s="155" customFormat="1" x14ac:dyDescent="0.25">
      <c r="A173" s="149">
        <v>168</v>
      </c>
      <c r="B173" s="16"/>
      <c r="C173" s="296"/>
      <c r="D173" s="21"/>
      <c r="E173" s="26"/>
      <c r="F173" s="21"/>
      <c r="G173" s="16"/>
      <c r="H173" s="22"/>
      <c r="I173" s="23"/>
      <c r="J173" s="19"/>
      <c r="K173" s="188"/>
      <c r="L173" s="22"/>
      <c r="M173" s="22"/>
      <c r="N173" s="150">
        <f t="shared" si="2"/>
        <v>0</v>
      </c>
      <c r="O173" s="21"/>
      <c r="P173" s="21"/>
      <c r="Q173" s="21"/>
      <c r="R173" s="16"/>
      <c r="S173" s="195"/>
      <c r="V173" s="156"/>
      <c r="W173" s="159"/>
    </row>
    <row r="174" spans="1:23" s="155" customFormat="1" x14ac:dyDescent="0.25">
      <c r="A174" s="149">
        <v>169</v>
      </c>
      <c r="B174" s="16"/>
      <c r="C174" s="296"/>
      <c r="D174" s="21"/>
      <c r="E174" s="26"/>
      <c r="F174" s="21"/>
      <c r="G174" s="16"/>
      <c r="H174" s="22"/>
      <c r="I174" s="23"/>
      <c r="J174" s="19"/>
      <c r="K174" s="188"/>
      <c r="L174" s="22"/>
      <c r="M174" s="22"/>
      <c r="N174" s="150">
        <f t="shared" si="2"/>
        <v>0</v>
      </c>
      <c r="O174" s="21"/>
      <c r="P174" s="21"/>
      <c r="Q174" s="21"/>
      <c r="R174" s="16"/>
      <c r="S174" s="195"/>
      <c r="V174" s="156"/>
      <c r="W174" s="159"/>
    </row>
    <row r="175" spans="1:23" s="155" customFormat="1" x14ac:dyDescent="0.25">
      <c r="A175" s="149">
        <v>170</v>
      </c>
      <c r="B175" s="16"/>
      <c r="C175" s="296"/>
      <c r="D175" s="21"/>
      <c r="E175" s="26"/>
      <c r="F175" s="21"/>
      <c r="G175" s="16"/>
      <c r="H175" s="22"/>
      <c r="I175" s="23"/>
      <c r="J175" s="19"/>
      <c r="K175" s="188"/>
      <c r="L175" s="22"/>
      <c r="M175" s="22"/>
      <c r="N175" s="150">
        <f t="shared" si="2"/>
        <v>0</v>
      </c>
      <c r="O175" s="21"/>
      <c r="P175" s="21"/>
      <c r="Q175" s="21"/>
      <c r="R175" s="16"/>
      <c r="S175" s="195"/>
      <c r="V175" s="156"/>
      <c r="W175" s="159"/>
    </row>
    <row r="176" spans="1:23" s="155" customFormat="1" x14ac:dyDescent="0.25">
      <c r="A176" s="149">
        <v>171</v>
      </c>
      <c r="B176" s="16"/>
      <c r="C176" s="296"/>
      <c r="D176" s="21"/>
      <c r="E176" s="26"/>
      <c r="F176" s="21"/>
      <c r="G176" s="16"/>
      <c r="H176" s="22"/>
      <c r="I176" s="23"/>
      <c r="J176" s="19"/>
      <c r="K176" s="188"/>
      <c r="L176" s="22"/>
      <c r="M176" s="22"/>
      <c r="N176" s="150">
        <f t="shared" si="2"/>
        <v>0</v>
      </c>
      <c r="O176" s="21"/>
      <c r="P176" s="21"/>
      <c r="Q176" s="21"/>
      <c r="R176" s="16"/>
      <c r="S176" s="195"/>
      <c r="V176" s="156"/>
      <c r="W176" s="159"/>
    </row>
    <row r="177" spans="1:23" s="155" customFormat="1" x14ac:dyDescent="0.25">
      <c r="A177" s="149">
        <v>172</v>
      </c>
      <c r="B177" s="16"/>
      <c r="C177" s="296"/>
      <c r="D177" s="21"/>
      <c r="E177" s="26"/>
      <c r="F177" s="21"/>
      <c r="G177" s="16"/>
      <c r="H177" s="22"/>
      <c r="I177" s="23"/>
      <c r="J177" s="19"/>
      <c r="K177" s="188"/>
      <c r="L177" s="22"/>
      <c r="M177" s="22"/>
      <c r="N177" s="150">
        <f t="shared" si="2"/>
        <v>0</v>
      </c>
      <c r="O177" s="21"/>
      <c r="P177" s="21"/>
      <c r="Q177" s="21"/>
      <c r="R177" s="16"/>
      <c r="S177" s="195"/>
      <c r="V177" s="156"/>
      <c r="W177" s="159"/>
    </row>
    <row r="178" spans="1:23" s="155" customFormat="1" x14ac:dyDescent="0.25">
      <c r="A178" s="149">
        <v>173</v>
      </c>
      <c r="B178" s="16"/>
      <c r="C178" s="296"/>
      <c r="D178" s="21"/>
      <c r="E178" s="26"/>
      <c r="F178" s="21"/>
      <c r="G178" s="16"/>
      <c r="H178" s="22"/>
      <c r="I178" s="23"/>
      <c r="J178" s="19"/>
      <c r="K178" s="188"/>
      <c r="L178" s="22"/>
      <c r="M178" s="22"/>
      <c r="N178" s="150">
        <f t="shared" si="2"/>
        <v>0</v>
      </c>
      <c r="O178" s="21"/>
      <c r="P178" s="21"/>
      <c r="Q178" s="21"/>
      <c r="R178" s="16"/>
      <c r="S178" s="195"/>
      <c r="V178" s="156"/>
      <c r="W178" s="159"/>
    </row>
    <row r="179" spans="1:23" s="155" customFormat="1" x14ac:dyDescent="0.25">
      <c r="A179" s="149">
        <v>174</v>
      </c>
      <c r="B179" s="16"/>
      <c r="C179" s="296"/>
      <c r="D179" s="21"/>
      <c r="E179" s="26"/>
      <c r="F179" s="21"/>
      <c r="G179" s="16"/>
      <c r="H179" s="22"/>
      <c r="I179" s="23"/>
      <c r="J179" s="19"/>
      <c r="K179" s="188"/>
      <c r="L179" s="22"/>
      <c r="M179" s="22"/>
      <c r="N179" s="150">
        <f t="shared" si="2"/>
        <v>0</v>
      </c>
      <c r="O179" s="21"/>
      <c r="P179" s="21"/>
      <c r="Q179" s="21"/>
      <c r="R179" s="16"/>
      <c r="S179" s="195"/>
      <c r="V179" s="156"/>
      <c r="W179" s="159"/>
    </row>
    <row r="180" spans="1:23" s="155" customFormat="1" x14ac:dyDescent="0.25">
      <c r="A180" s="149">
        <v>175</v>
      </c>
      <c r="B180" s="16"/>
      <c r="C180" s="296"/>
      <c r="D180" s="21"/>
      <c r="E180" s="26"/>
      <c r="F180" s="21"/>
      <c r="G180" s="16"/>
      <c r="H180" s="22"/>
      <c r="I180" s="23"/>
      <c r="J180" s="19"/>
      <c r="K180" s="188"/>
      <c r="L180" s="22"/>
      <c r="M180" s="22"/>
      <c r="N180" s="150">
        <f t="shared" si="2"/>
        <v>0</v>
      </c>
      <c r="O180" s="21"/>
      <c r="P180" s="21"/>
      <c r="Q180" s="21"/>
      <c r="R180" s="16"/>
      <c r="S180" s="195"/>
      <c r="V180" s="156"/>
      <c r="W180" s="159"/>
    </row>
    <row r="181" spans="1:23" s="155" customFormat="1" x14ac:dyDescent="0.25">
      <c r="A181" s="149">
        <v>176</v>
      </c>
      <c r="B181" s="16"/>
      <c r="C181" s="296"/>
      <c r="D181" s="21"/>
      <c r="E181" s="26"/>
      <c r="F181" s="21"/>
      <c r="G181" s="16"/>
      <c r="H181" s="22"/>
      <c r="I181" s="23"/>
      <c r="J181" s="19"/>
      <c r="K181" s="188"/>
      <c r="L181" s="22"/>
      <c r="M181" s="22"/>
      <c r="N181" s="150">
        <f t="shared" si="2"/>
        <v>0</v>
      </c>
      <c r="O181" s="21"/>
      <c r="P181" s="21"/>
      <c r="Q181" s="21"/>
      <c r="R181" s="16"/>
      <c r="S181" s="195"/>
      <c r="V181" s="156"/>
      <c r="W181" s="159"/>
    </row>
    <row r="182" spans="1:23" s="155" customFormat="1" x14ac:dyDescent="0.25">
      <c r="A182" s="149">
        <v>177</v>
      </c>
      <c r="B182" s="16"/>
      <c r="C182" s="296"/>
      <c r="D182" s="21"/>
      <c r="E182" s="26"/>
      <c r="F182" s="21"/>
      <c r="G182" s="16"/>
      <c r="H182" s="22"/>
      <c r="I182" s="23"/>
      <c r="J182" s="19"/>
      <c r="K182" s="188"/>
      <c r="L182" s="22"/>
      <c r="M182" s="22"/>
      <c r="N182" s="150">
        <f t="shared" si="2"/>
        <v>0</v>
      </c>
      <c r="O182" s="21"/>
      <c r="P182" s="21"/>
      <c r="Q182" s="21"/>
      <c r="R182" s="16"/>
      <c r="S182" s="195"/>
      <c r="V182" s="156"/>
      <c r="W182" s="159"/>
    </row>
    <row r="183" spans="1:23" s="155" customFormat="1" x14ac:dyDescent="0.25">
      <c r="A183" s="149">
        <v>178</v>
      </c>
      <c r="B183" s="16"/>
      <c r="C183" s="296"/>
      <c r="D183" s="21"/>
      <c r="E183" s="26"/>
      <c r="F183" s="21"/>
      <c r="G183" s="16"/>
      <c r="H183" s="22"/>
      <c r="I183" s="23"/>
      <c r="J183" s="19"/>
      <c r="K183" s="188"/>
      <c r="L183" s="22"/>
      <c r="M183" s="22"/>
      <c r="N183" s="150">
        <f t="shared" si="2"/>
        <v>0</v>
      </c>
      <c r="O183" s="21"/>
      <c r="P183" s="21"/>
      <c r="Q183" s="21"/>
      <c r="R183" s="16"/>
      <c r="S183" s="195"/>
      <c r="V183" s="156"/>
      <c r="W183" s="159"/>
    </row>
    <row r="184" spans="1:23" s="155" customFormat="1" x14ac:dyDescent="0.25">
      <c r="A184" s="149">
        <v>179</v>
      </c>
      <c r="B184" s="16"/>
      <c r="C184" s="296"/>
      <c r="D184" s="21"/>
      <c r="E184" s="26"/>
      <c r="F184" s="21"/>
      <c r="G184" s="16"/>
      <c r="H184" s="22"/>
      <c r="I184" s="23"/>
      <c r="J184" s="19"/>
      <c r="K184" s="188"/>
      <c r="L184" s="22"/>
      <c r="M184" s="22"/>
      <c r="N184" s="150">
        <f t="shared" si="2"/>
        <v>0</v>
      </c>
      <c r="O184" s="21"/>
      <c r="P184" s="21"/>
      <c r="Q184" s="21"/>
      <c r="R184" s="16"/>
      <c r="S184" s="195"/>
      <c r="V184" s="156"/>
      <c r="W184" s="159"/>
    </row>
    <row r="185" spans="1:23" s="155" customFormat="1" x14ac:dyDescent="0.25">
      <c r="A185" s="149">
        <v>180</v>
      </c>
      <c r="B185" s="16"/>
      <c r="C185" s="296"/>
      <c r="D185" s="21"/>
      <c r="E185" s="26"/>
      <c r="F185" s="21"/>
      <c r="G185" s="16"/>
      <c r="H185" s="22"/>
      <c r="I185" s="23"/>
      <c r="J185" s="19"/>
      <c r="K185" s="188"/>
      <c r="L185" s="22"/>
      <c r="M185" s="22"/>
      <c r="N185" s="150">
        <f t="shared" si="2"/>
        <v>0</v>
      </c>
      <c r="O185" s="21"/>
      <c r="P185" s="21"/>
      <c r="Q185" s="21"/>
      <c r="R185" s="16"/>
      <c r="S185" s="195"/>
      <c r="V185" s="156"/>
      <c r="W185" s="159"/>
    </row>
    <row r="186" spans="1:23" s="155" customFormat="1" x14ac:dyDescent="0.25">
      <c r="A186" s="149">
        <v>181</v>
      </c>
      <c r="B186" s="16"/>
      <c r="C186" s="296"/>
      <c r="D186" s="21"/>
      <c r="E186" s="26"/>
      <c r="F186" s="21"/>
      <c r="G186" s="16"/>
      <c r="H186" s="22"/>
      <c r="I186" s="23"/>
      <c r="J186" s="19"/>
      <c r="K186" s="188"/>
      <c r="L186" s="22"/>
      <c r="M186" s="22"/>
      <c r="N186" s="150">
        <f t="shared" si="2"/>
        <v>0</v>
      </c>
      <c r="O186" s="21"/>
      <c r="P186" s="21"/>
      <c r="Q186" s="21"/>
      <c r="R186" s="16"/>
      <c r="S186" s="195"/>
      <c r="V186" s="156"/>
      <c r="W186" s="159"/>
    </row>
    <row r="187" spans="1:23" s="155" customFormat="1" x14ac:dyDescent="0.25">
      <c r="A187" s="149">
        <v>182</v>
      </c>
      <c r="B187" s="16"/>
      <c r="C187" s="296"/>
      <c r="D187" s="21"/>
      <c r="E187" s="26"/>
      <c r="F187" s="21"/>
      <c r="G187" s="16"/>
      <c r="H187" s="22"/>
      <c r="I187" s="23"/>
      <c r="J187" s="19"/>
      <c r="K187" s="188"/>
      <c r="L187" s="22"/>
      <c r="M187" s="22"/>
      <c r="N187" s="150">
        <f t="shared" si="2"/>
        <v>0</v>
      </c>
      <c r="O187" s="21"/>
      <c r="P187" s="21"/>
      <c r="Q187" s="21"/>
      <c r="R187" s="16"/>
      <c r="S187" s="195"/>
      <c r="V187" s="156"/>
      <c r="W187" s="159"/>
    </row>
    <row r="188" spans="1:23" s="155" customFormat="1" x14ac:dyDescent="0.25">
      <c r="A188" s="149">
        <v>183</v>
      </c>
      <c r="B188" s="16"/>
      <c r="C188" s="296"/>
      <c r="D188" s="21"/>
      <c r="E188" s="26"/>
      <c r="F188" s="21"/>
      <c r="G188" s="16"/>
      <c r="H188" s="22"/>
      <c r="I188" s="23"/>
      <c r="J188" s="19"/>
      <c r="K188" s="188"/>
      <c r="L188" s="22"/>
      <c r="M188" s="22"/>
      <c r="N188" s="150">
        <f t="shared" si="2"/>
        <v>0</v>
      </c>
      <c r="O188" s="21"/>
      <c r="P188" s="21"/>
      <c r="Q188" s="21"/>
      <c r="R188" s="16"/>
      <c r="S188" s="195"/>
      <c r="V188" s="156"/>
      <c r="W188" s="159"/>
    </row>
    <row r="189" spans="1:23" s="155" customFormat="1" x14ac:dyDescent="0.25">
      <c r="A189" s="149">
        <v>184</v>
      </c>
      <c r="B189" s="16"/>
      <c r="C189" s="296"/>
      <c r="D189" s="21"/>
      <c r="E189" s="26"/>
      <c r="F189" s="21"/>
      <c r="G189" s="16"/>
      <c r="H189" s="22"/>
      <c r="I189" s="23"/>
      <c r="J189" s="19"/>
      <c r="K189" s="188"/>
      <c r="L189" s="22"/>
      <c r="M189" s="22"/>
      <c r="N189" s="150">
        <f t="shared" si="2"/>
        <v>0</v>
      </c>
      <c r="O189" s="21"/>
      <c r="P189" s="21"/>
      <c r="Q189" s="21"/>
      <c r="R189" s="16"/>
      <c r="S189" s="195"/>
      <c r="V189" s="156"/>
      <c r="W189" s="159"/>
    </row>
    <row r="190" spans="1:23" s="155" customFormat="1" x14ac:dyDescent="0.25">
      <c r="A190" s="149">
        <v>185</v>
      </c>
      <c r="B190" s="16"/>
      <c r="C190" s="296"/>
      <c r="D190" s="21"/>
      <c r="E190" s="26"/>
      <c r="F190" s="21"/>
      <c r="G190" s="16"/>
      <c r="H190" s="22"/>
      <c r="I190" s="23"/>
      <c r="J190" s="19"/>
      <c r="K190" s="188"/>
      <c r="L190" s="22"/>
      <c r="M190" s="22"/>
      <c r="N190" s="150">
        <f t="shared" si="2"/>
        <v>0</v>
      </c>
      <c r="O190" s="21"/>
      <c r="P190" s="21"/>
      <c r="Q190" s="21"/>
      <c r="R190" s="16"/>
      <c r="S190" s="195"/>
      <c r="V190" s="156"/>
      <c r="W190" s="159"/>
    </row>
    <row r="191" spans="1:23" s="155" customFormat="1" x14ac:dyDescent="0.25">
      <c r="A191" s="149">
        <v>186</v>
      </c>
      <c r="B191" s="16"/>
      <c r="C191" s="296"/>
      <c r="D191" s="21"/>
      <c r="E191" s="26"/>
      <c r="F191" s="21"/>
      <c r="G191" s="16"/>
      <c r="H191" s="22"/>
      <c r="I191" s="23"/>
      <c r="J191" s="19"/>
      <c r="K191" s="188"/>
      <c r="L191" s="22"/>
      <c r="M191" s="22"/>
      <c r="N191" s="150">
        <f t="shared" si="2"/>
        <v>0</v>
      </c>
      <c r="O191" s="21"/>
      <c r="P191" s="21"/>
      <c r="Q191" s="21"/>
      <c r="R191" s="16"/>
      <c r="S191" s="195"/>
      <c r="V191" s="156"/>
      <c r="W191" s="159"/>
    </row>
    <row r="192" spans="1:23" s="155" customFormat="1" x14ac:dyDescent="0.25">
      <c r="A192" s="149">
        <v>187</v>
      </c>
      <c r="B192" s="16"/>
      <c r="C192" s="296"/>
      <c r="D192" s="21"/>
      <c r="E192" s="26"/>
      <c r="F192" s="21"/>
      <c r="G192" s="16"/>
      <c r="H192" s="22"/>
      <c r="I192" s="23"/>
      <c r="J192" s="19"/>
      <c r="K192" s="188"/>
      <c r="L192" s="22"/>
      <c r="M192" s="22"/>
      <c r="N192" s="150">
        <f t="shared" si="2"/>
        <v>0</v>
      </c>
      <c r="O192" s="21"/>
      <c r="P192" s="21"/>
      <c r="Q192" s="21"/>
      <c r="R192" s="16"/>
      <c r="S192" s="195"/>
      <c r="V192" s="156"/>
      <c r="W192" s="159"/>
    </row>
    <row r="193" spans="1:23" s="155" customFormat="1" x14ac:dyDescent="0.25">
      <c r="A193" s="149">
        <v>188</v>
      </c>
      <c r="B193" s="16"/>
      <c r="C193" s="296"/>
      <c r="D193" s="21"/>
      <c r="E193" s="26"/>
      <c r="F193" s="21"/>
      <c r="G193" s="16"/>
      <c r="H193" s="22"/>
      <c r="I193" s="23"/>
      <c r="J193" s="19"/>
      <c r="K193" s="188"/>
      <c r="L193" s="22"/>
      <c r="M193" s="22"/>
      <c r="N193" s="150">
        <f t="shared" si="2"/>
        <v>0</v>
      </c>
      <c r="O193" s="21"/>
      <c r="P193" s="21"/>
      <c r="Q193" s="21"/>
      <c r="R193" s="16"/>
      <c r="S193" s="195"/>
      <c r="V193" s="156"/>
      <c r="W193" s="159"/>
    </row>
    <row r="194" spans="1:23" s="155" customFormat="1" x14ac:dyDescent="0.25">
      <c r="A194" s="149">
        <v>189</v>
      </c>
      <c r="B194" s="16"/>
      <c r="C194" s="296"/>
      <c r="D194" s="21"/>
      <c r="E194" s="26"/>
      <c r="F194" s="21"/>
      <c r="G194" s="16"/>
      <c r="H194" s="22"/>
      <c r="I194" s="23"/>
      <c r="J194" s="19"/>
      <c r="K194" s="188"/>
      <c r="L194" s="22"/>
      <c r="M194" s="22"/>
      <c r="N194" s="150">
        <f t="shared" si="2"/>
        <v>0</v>
      </c>
      <c r="O194" s="21"/>
      <c r="P194" s="21"/>
      <c r="Q194" s="21"/>
      <c r="R194" s="16"/>
      <c r="S194" s="195"/>
      <c r="V194" s="156"/>
      <c r="W194" s="159"/>
    </row>
    <row r="195" spans="1:23" s="155" customFormat="1" x14ac:dyDescent="0.25">
      <c r="A195" s="149">
        <v>190</v>
      </c>
      <c r="B195" s="16"/>
      <c r="C195" s="296"/>
      <c r="D195" s="21"/>
      <c r="E195" s="26"/>
      <c r="F195" s="21"/>
      <c r="G195" s="16"/>
      <c r="H195" s="22"/>
      <c r="I195" s="23"/>
      <c r="J195" s="19"/>
      <c r="K195" s="188"/>
      <c r="L195" s="22"/>
      <c r="M195" s="22"/>
      <c r="N195" s="150">
        <f t="shared" si="2"/>
        <v>0</v>
      </c>
      <c r="O195" s="21"/>
      <c r="P195" s="21"/>
      <c r="Q195" s="21"/>
      <c r="R195" s="16"/>
      <c r="S195" s="195"/>
      <c r="V195" s="156"/>
      <c r="W195" s="159"/>
    </row>
    <row r="196" spans="1:23" s="155" customFormat="1" x14ac:dyDescent="0.25">
      <c r="A196" s="149">
        <v>191</v>
      </c>
      <c r="B196" s="16"/>
      <c r="C196" s="296"/>
      <c r="D196" s="21"/>
      <c r="E196" s="26"/>
      <c r="F196" s="21"/>
      <c r="G196" s="16"/>
      <c r="H196" s="22"/>
      <c r="I196" s="23"/>
      <c r="J196" s="19"/>
      <c r="K196" s="188"/>
      <c r="L196" s="22"/>
      <c r="M196" s="22"/>
      <c r="N196" s="150">
        <f t="shared" si="2"/>
        <v>0</v>
      </c>
      <c r="O196" s="21"/>
      <c r="P196" s="21"/>
      <c r="Q196" s="21"/>
      <c r="R196" s="16"/>
      <c r="S196" s="195"/>
      <c r="V196" s="156"/>
      <c r="W196" s="159"/>
    </row>
    <row r="197" spans="1:23" s="155" customFormat="1" x14ac:dyDescent="0.25">
      <c r="A197" s="149">
        <v>192</v>
      </c>
      <c r="B197" s="16"/>
      <c r="C197" s="296"/>
      <c r="D197" s="21"/>
      <c r="E197" s="26"/>
      <c r="F197" s="21"/>
      <c r="G197" s="16"/>
      <c r="H197" s="22"/>
      <c r="I197" s="23"/>
      <c r="J197" s="19"/>
      <c r="K197" s="188"/>
      <c r="L197" s="22"/>
      <c r="M197" s="22"/>
      <c r="N197" s="150">
        <f t="shared" si="2"/>
        <v>0</v>
      </c>
      <c r="O197" s="21"/>
      <c r="P197" s="21"/>
      <c r="Q197" s="21"/>
      <c r="R197" s="16"/>
      <c r="S197" s="195"/>
      <c r="V197" s="156"/>
      <c r="W197" s="159"/>
    </row>
    <row r="198" spans="1:23" s="155" customFormat="1" x14ac:dyDescent="0.25">
      <c r="A198" s="149">
        <v>193</v>
      </c>
      <c r="B198" s="16"/>
      <c r="C198" s="296"/>
      <c r="D198" s="21"/>
      <c r="E198" s="26"/>
      <c r="F198" s="21"/>
      <c r="G198" s="16"/>
      <c r="H198" s="22"/>
      <c r="I198" s="23"/>
      <c r="J198" s="19"/>
      <c r="K198" s="188"/>
      <c r="L198" s="22"/>
      <c r="M198" s="22"/>
      <c r="N198" s="150">
        <f t="shared" si="2"/>
        <v>0</v>
      </c>
      <c r="O198" s="21"/>
      <c r="P198" s="21"/>
      <c r="Q198" s="21"/>
      <c r="R198" s="16"/>
      <c r="S198" s="195"/>
      <c r="V198" s="156"/>
      <c r="W198" s="159"/>
    </row>
    <row r="199" spans="1:23" s="155" customFormat="1" x14ac:dyDescent="0.25">
      <c r="A199" s="149">
        <v>194</v>
      </c>
      <c r="B199" s="16"/>
      <c r="C199" s="296"/>
      <c r="D199" s="21"/>
      <c r="E199" s="26"/>
      <c r="F199" s="21"/>
      <c r="G199" s="16"/>
      <c r="H199" s="22"/>
      <c r="I199" s="23"/>
      <c r="J199" s="19"/>
      <c r="K199" s="188"/>
      <c r="L199" s="22"/>
      <c r="M199" s="22"/>
      <c r="N199" s="150">
        <f t="shared" ref="N199:N255" si="3">L199+M199</f>
        <v>0</v>
      </c>
      <c r="O199" s="21"/>
      <c r="P199" s="21"/>
      <c r="Q199" s="21"/>
      <c r="R199" s="16"/>
      <c r="S199" s="195"/>
      <c r="V199" s="156"/>
      <c r="W199" s="159"/>
    </row>
    <row r="200" spans="1:23" s="155" customFormat="1" x14ac:dyDescent="0.25">
      <c r="A200" s="149">
        <v>195</v>
      </c>
      <c r="B200" s="16"/>
      <c r="C200" s="296"/>
      <c r="D200" s="21"/>
      <c r="E200" s="26"/>
      <c r="F200" s="21"/>
      <c r="G200" s="16"/>
      <c r="H200" s="22"/>
      <c r="I200" s="23"/>
      <c r="J200" s="19"/>
      <c r="K200" s="188"/>
      <c r="L200" s="22"/>
      <c r="M200" s="22"/>
      <c r="N200" s="150">
        <f t="shared" si="3"/>
        <v>0</v>
      </c>
      <c r="O200" s="21"/>
      <c r="P200" s="21"/>
      <c r="Q200" s="21"/>
      <c r="R200" s="16"/>
      <c r="S200" s="195"/>
      <c r="V200" s="156"/>
      <c r="W200" s="159"/>
    </row>
    <row r="201" spans="1:23" s="155" customFormat="1" x14ac:dyDescent="0.25">
      <c r="A201" s="149">
        <v>196</v>
      </c>
      <c r="B201" s="16"/>
      <c r="C201" s="296"/>
      <c r="D201" s="21"/>
      <c r="E201" s="26"/>
      <c r="F201" s="21"/>
      <c r="G201" s="16"/>
      <c r="H201" s="22"/>
      <c r="I201" s="23"/>
      <c r="J201" s="19"/>
      <c r="K201" s="188"/>
      <c r="L201" s="22"/>
      <c r="M201" s="22"/>
      <c r="N201" s="150">
        <f t="shared" si="3"/>
        <v>0</v>
      </c>
      <c r="O201" s="21"/>
      <c r="P201" s="21"/>
      <c r="Q201" s="21"/>
      <c r="R201" s="16"/>
      <c r="S201" s="195"/>
      <c r="V201" s="156"/>
      <c r="W201" s="159"/>
    </row>
    <row r="202" spans="1:23" s="155" customFormat="1" x14ac:dyDescent="0.25">
      <c r="A202" s="149">
        <v>197</v>
      </c>
      <c r="B202" s="16"/>
      <c r="C202" s="296"/>
      <c r="D202" s="21"/>
      <c r="E202" s="26"/>
      <c r="F202" s="21"/>
      <c r="G202" s="16"/>
      <c r="H202" s="22"/>
      <c r="I202" s="23"/>
      <c r="J202" s="19"/>
      <c r="K202" s="188"/>
      <c r="L202" s="22"/>
      <c r="M202" s="22"/>
      <c r="N202" s="150">
        <f t="shared" si="3"/>
        <v>0</v>
      </c>
      <c r="O202" s="21"/>
      <c r="P202" s="21"/>
      <c r="Q202" s="21"/>
      <c r="R202" s="16"/>
      <c r="S202" s="195"/>
      <c r="V202" s="156"/>
      <c r="W202" s="159"/>
    </row>
    <row r="203" spans="1:23" s="155" customFormat="1" x14ac:dyDescent="0.25">
      <c r="A203" s="149">
        <v>198</v>
      </c>
      <c r="B203" s="16"/>
      <c r="C203" s="296"/>
      <c r="D203" s="21"/>
      <c r="E203" s="26"/>
      <c r="F203" s="21"/>
      <c r="G203" s="16"/>
      <c r="H203" s="22"/>
      <c r="I203" s="23"/>
      <c r="J203" s="19"/>
      <c r="K203" s="188"/>
      <c r="L203" s="22"/>
      <c r="M203" s="22"/>
      <c r="N203" s="150">
        <f t="shared" si="3"/>
        <v>0</v>
      </c>
      <c r="O203" s="21"/>
      <c r="P203" s="21"/>
      <c r="Q203" s="21"/>
      <c r="R203" s="16"/>
      <c r="S203" s="195"/>
      <c r="V203" s="156"/>
      <c r="W203" s="159"/>
    </row>
    <row r="204" spans="1:23" s="155" customFormat="1" x14ac:dyDescent="0.25">
      <c r="A204" s="149">
        <v>199</v>
      </c>
      <c r="B204" s="16"/>
      <c r="C204" s="296"/>
      <c r="D204" s="21"/>
      <c r="E204" s="26"/>
      <c r="F204" s="21"/>
      <c r="G204" s="16"/>
      <c r="H204" s="22"/>
      <c r="I204" s="23"/>
      <c r="J204" s="19"/>
      <c r="K204" s="188"/>
      <c r="L204" s="22"/>
      <c r="M204" s="22"/>
      <c r="N204" s="150">
        <f t="shared" si="3"/>
        <v>0</v>
      </c>
      <c r="O204" s="21"/>
      <c r="P204" s="21"/>
      <c r="Q204" s="21"/>
      <c r="R204" s="16"/>
      <c r="S204" s="195"/>
      <c r="V204" s="156"/>
      <c r="W204" s="159"/>
    </row>
    <row r="205" spans="1:23" s="155" customFormat="1" x14ac:dyDescent="0.25">
      <c r="A205" s="149">
        <v>200</v>
      </c>
      <c r="B205" s="16"/>
      <c r="C205" s="296"/>
      <c r="D205" s="21"/>
      <c r="E205" s="26"/>
      <c r="F205" s="21"/>
      <c r="G205" s="16"/>
      <c r="H205" s="22"/>
      <c r="I205" s="23"/>
      <c r="J205" s="19"/>
      <c r="K205" s="188"/>
      <c r="L205" s="22"/>
      <c r="M205" s="22"/>
      <c r="N205" s="150">
        <f t="shared" si="3"/>
        <v>0</v>
      </c>
      <c r="O205" s="21"/>
      <c r="P205" s="21"/>
      <c r="Q205" s="21"/>
      <c r="R205" s="16"/>
      <c r="S205" s="195"/>
      <c r="V205" s="156"/>
      <c r="W205" s="159"/>
    </row>
    <row r="206" spans="1:23" s="155" customFormat="1" x14ac:dyDescent="0.25">
      <c r="A206" s="149">
        <v>201</v>
      </c>
      <c r="B206" s="16"/>
      <c r="C206" s="296"/>
      <c r="D206" s="21"/>
      <c r="E206" s="26"/>
      <c r="F206" s="21"/>
      <c r="G206" s="16"/>
      <c r="H206" s="22"/>
      <c r="I206" s="23"/>
      <c r="J206" s="19"/>
      <c r="K206" s="188"/>
      <c r="L206" s="22"/>
      <c r="M206" s="22"/>
      <c r="N206" s="150">
        <f t="shared" si="3"/>
        <v>0</v>
      </c>
      <c r="O206" s="21"/>
      <c r="P206" s="21"/>
      <c r="Q206" s="21"/>
      <c r="R206" s="16"/>
      <c r="S206" s="195"/>
      <c r="V206" s="156"/>
      <c r="W206" s="159"/>
    </row>
    <row r="207" spans="1:23" s="155" customFormat="1" x14ac:dyDescent="0.25">
      <c r="A207" s="149">
        <v>202</v>
      </c>
      <c r="B207" s="16"/>
      <c r="C207" s="296"/>
      <c r="D207" s="21"/>
      <c r="E207" s="26"/>
      <c r="F207" s="21"/>
      <c r="G207" s="16"/>
      <c r="H207" s="22"/>
      <c r="I207" s="23"/>
      <c r="J207" s="19"/>
      <c r="K207" s="188"/>
      <c r="L207" s="22"/>
      <c r="M207" s="22"/>
      <c r="N207" s="150">
        <f t="shared" si="3"/>
        <v>0</v>
      </c>
      <c r="O207" s="21"/>
      <c r="P207" s="21"/>
      <c r="Q207" s="21"/>
      <c r="R207" s="16"/>
      <c r="S207" s="195"/>
      <c r="V207" s="156"/>
      <c r="W207" s="159"/>
    </row>
    <row r="208" spans="1:23" s="155" customFormat="1" x14ac:dyDescent="0.25">
      <c r="A208" s="149">
        <v>203</v>
      </c>
      <c r="B208" s="16"/>
      <c r="C208" s="296"/>
      <c r="D208" s="21"/>
      <c r="E208" s="26"/>
      <c r="F208" s="21"/>
      <c r="G208" s="16"/>
      <c r="H208" s="22"/>
      <c r="I208" s="23"/>
      <c r="J208" s="19"/>
      <c r="K208" s="188"/>
      <c r="L208" s="22"/>
      <c r="M208" s="22"/>
      <c r="N208" s="150">
        <f t="shared" si="3"/>
        <v>0</v>
      </c>
      <c r="O208" s="21"/>
      <c r="P208" s="21"/>
      <c r="Q208" s="21"/>
      <c r="R208" s="16"/>
      <c r="S208" s="195"/>
      <c r="V208" s="156"/>
      <c r="W208" s="159"/>
    </row>
    <row r="209" spans="1:23" s="155" customFormat="1" x14ac:dyDescent="0.25">
      <c r="A209" s="149">
        <v>204</v>
      </c>
      <c r="B209" s="16"/>
      <c r="C209" s="296"/>
      <c r="D209" s="21"/>
      <c r="E209" s="26"/>
      <c r="F209" s="21"/>
      <c r="G209" s="16"/>
      <c r="H209" s="22"/>
      <c r="I209" s="23"/>
      <c r="J209" s="19"/>
      <c r="K209" s="188"/>
      <c r="L209" s="22"/>
      <c r="M209" s="22"/>
      <c r="N209" s="150">
        <f t="shared" si="3"/>
        <v>0</v>
      </c>
      <c r="O209" s="21"/>
      <c r="P209" s="21"/>
      <c r="Q209" s="21"/>
      <c r="R209" s="16"/>
      <c r="S209" s="195"/>
      <c r="V209" s="156"/>
      <c r="W209" s="159"/>
    </row>
    <row r="210" spans="1:23" s="155" customFormat="1" x14ac:dyDescent="0.25">
      <c r="A210" s="149">
        <v>205</v>
      </c>
      <c r="B210" s="16"/>
      <c r="C210" s="296"/>
      <c r="D210" s="21"/>
      <c r="E210" s="26"/>
      <c r="F210" s="21"/>
      <c r="G210" s="16"/>
      <c r="H210" s="22"/>
      <c r="I210" s="23"/>
      <c r="J210" s="19"/>
      <c r="K210" s="188"/>
      <c r="L210" s="22"/>
      <c r="M210" s="22"/>
      <c r="N210" s="150">
        <f t="shared" si="3"/>
        <v>0</v>
      </c>
      <c r="O210" s="21"/>
      <c r="P210" s="21"/>
      <c r="Q210" s="21"/>
      <c r="R210" s="16"/>
      <c r="S210" s="195"/>
      <c r="V210" s="156"/>
      <c r="W210" s="159"/>
    </row>
    <row r="211" spans="1:23" s="155" customFormat="1" x14ac:dyDescent="0.25">
      <c r="A211" s="149">
        <v>206</v>
      </c>
      <c r="B211" s="16"/>
      <c r="C211" s="296"/>
      <c r="D211" s="21"/>
      <c r="E211" s="26"/>
      <c r="F211" s="21"/>
      <c r="G211" s="16"/>
      <c r="H211" s="22"/>
      <c r="I211" s="23"/>
      <c r="J211" s="19"/>
      <c r="K211" s="188"/>
      <c r="L211" s="22"/>
      <c r="M211" s="22"/>
      <c r="N211" s="150">
        <f t="shared" si="3"/>
        <v>0</v>
      </c>
      <c r="O211" s="21"/>
      <c r="P211" s="21"/>
      <c r="Q211" s="21"/>
      <c r="R211" s="16"/>
      <c r="S211" s="195"/>
      <c r="V211" s="156"/>
      <c r="W211" s="159"/>
    </row>
    <row r="212" spans="1:23" s="155" customFormat="1" x14ac:dyDescent="0.25">
      <c r="A212" s="149">
        <v>207</v>
      </c>
      <c r="B212" s="16"/>
      <c r="C212" s="296"/>
      <c r="D212" s="21"/>
      <c r="E212" s="26"/>
      <c r="F212" s="21"/>
      <c r="G212" s="16"/>
      <c r="H212" s="22"/>
      <c r="I212" s="23"/>
      <c r="J212" s="19"/>
      <c r="K212" s="188"/>
      <c r="L212" s="22"/>
      <c r="M212" s="22"/>
      <c r="N212" s="150">
        <f t="shared" si="3"/>
        <v>0</v>
      </c>
      <c r="O212" s="21"/>
      <c r="P212" s="21"/>
      <c r="Q212" s="21"/>
      <c r="R212" s="16"/>
      <c r="S212" s="195"/>
      <c r="V212" s="156"/>
      <c r="W212" s="159"/>
    </row>
    <row r="213" spans="1:23" s="155" customFormat="1" x14ac:dyDescent="0.25">
      <c r="A213" s="149">
        <v>208</v>
      </c>
      <c r="B213" s="16"/>
      <c r="C213" s="296"/>
      <c r="D213" s="21"/>
      <c r="E213" s="26"/>
      <c r="F213" s="21"/>
      <c r="G213" s="16"/>
      <c r="H213" s="22"/>
      <c r="I213" s="23"/>
      <c r="J213" s="19"/>
      <c r="K213" s="188"/>
      <c r="L213" s="22"/>
      <c r="M213" s="22"/>
      <c r="N213" s="150">
        <f t="shared" si="3"/>
        <v>0</v>
      </c>
      <c r="O213" s="21"/>
      <c r="P213" s="21"/>
      <c r="Q213" s="21"/>
      <c r="R213" s="16"/>
      <c r="S213" s="195"/>
      <c r="V213" s="156"/>
      <c r="W213" s="159"/>
    </row>
    <row r="214" spans="1:23" s="155" customFormat="1" x14ac:dyDescent="0.25">
      <c r="A214" s="149">
        <v>209</v>
      </c>
      <c r="B214" s="16"/>
      <c r="C214" s="296"/>
      <c r="D214" s="21"/>
      <c r="E214" s="26"/>
      <c r="F214" s="21"/>
      <c r="G214" s="16"/>
      <c r="H214" s="22"/>
      <c r="I214" s="23"/>
      <c r="J214" s="19"/>
      <c r="K214" s="188"/>
      <c r="L214" s="22"/>
      <c r="M214" s="22"/>
      <c r="N214" s="150">
        <f t="shared" si="3"/>
        <v>0</v>
      </c>
      <c r="O214" s="21"/>
      <c r="P214" s="21"/>
      <c r="Q214" s="21"/>
      <c r="R214" s="16"/>
      <c r="S214" s="195"/>
      <c r="V214" s="156"/>
      <c r="W214" s="159"/>
    </row>
    <row r="215" spans="1:23" s="155" customFormat="1" x14ac:dyDescent="0.25">
      <c r="A215" s="149">
        <v>210</v>
      </c>
      <c r="B215" s="16"/>
      <c r="C215" s="296"/>
      <c r="D215" s="21"/>
      <c r="E215" s="26"/>
      <c r="F215" s="21"/>
      <c r="G215" s="16"/>
      <c r="H215" s="22"/>
      <c r="I215" s="23"/>
      <c r="J215" s="19"/>
      <c r="K215" s="188"/>
      <c r="L215" s="22"/>
      <c r="M215" s="22"/>
      <c r="N215" s="150">
        <f t="shared" si="3"/>
        <v>0</v>
      </c>
      <c r="O215" s="21"/>
      <c r="P215" s="21"/>
      <c r="Q215" s="21"/>
      <c r="R215" s="16"/>
      <c r="S215" s="195"/>
      <c r="V215" s="156"/>
      <c r="W215" s="159"/>
    </row>
    <row r="216" spans="1:23" s="155" customFormat="1" x14ac:dyDescent="0.25">
      <c r="A216" s="149">
        <v>211</v>
      </c>
      <c r="B216" s="16"/>
      <c r="C216" s="296"/>
      <c r="D216" s="21"/>
      <c r="E216" s="26"/>
      <c r="F216" s="21"/>
      <c r="G216" s="16"/>
      <c r="H216" s="22"/>
      <c r="I216" s="23"/>
      <c r="J216" s="19"/>
      <c r="K216" s="188"/>
      <c r="L216" s="22"/>
      <c r="M216" s="22"/>
      <c r="N216" s="150">
        <f t="shared" si="3"/>
        <v>0</v>
      </c>
      <c r="O216" s="21"/>
      <c r="P216" s="21"/>
      <c r="Q216" s="21"/>
      <c r="R216" s="16"/>
      <c r="S216" s="195"/>
      <c r="V216" s="156"/>
      <c r="W216" s="159"/>
    </row>
    <row r="217" spans="1:23" s="155" customFormat="1" x14ac:dyDescent="0.25">
      <c r="A217" s="149">
        <v>212</v>
      </c>
      <c r="B217" s="16"/>
      <c r="C217" s="296"/>
      <c r="D217" s="21"/>
      <c r="E217" s="26"/>
      <c r="F217" s="21"/>
      <c r="G217" s="16"/>
      <c r="H217" s="22"/>
      <c r="I217" s="23"/>
      <c r="J217" s="19"/>
      <c r="K217" s="188"/>
      <c r="L217" s="22"/>
      <c r="M217" s="22"/>
      <c r="N217" s="150">
        <f t="shared" si="3"/>
        <v>0</v>
      </c>
      <c r="O217" s="21"/>
      <c r="P217" s="21"/>
      <c r="Q217" s="21"/>
      <c r="R217" s="16"/>
      <c r="S217" s="195"/>
      <c r="V217" s="156"/>
      <c r="W217" s="159"/>
    </row>
    <row r="218" spans="1:23" s="155" customFormat="1" x14ac:dyDescent="0.25">
      <c r="A218" s="149">
        <v>213</v>
      </c>
      <c r="B218" s="16"/>
      <c r="C218" s="296"/>
      <c r="D218" s="21"/>
      <c r="E218" s="26"/>
      <c r="F218" s="21"/>
      <c r="G218" s="16"/>
      <c r="H218" s="22"/>
      <c r="I218" s="23"/>
      <c r="J218" s="19"/>
      <c r="K218" s="188"/>
      <c r="L218" s="22"/>
      <c r="M218" s="22"/>
      <c r="N218" s="150">
        <f t="shared" si="3"/>
        <v>0</v>
      </c>
      <c r="O218" s="21"/>
      <c r="P218" s="21"/>
      <c r="Q218" s="21"/>
      <c r="R218" s="16"/>
      <c r="S218" s="195"/>
      <c r="V218" s="156"/>
      <c r="W218" s="159"/>
    </row>
    <row r="219" spans="1:23" s="155" customFormat="1" x14ac:dyDescent="0.25">
      <c r="A219" s="149">
        <v>214</v>
      </c>
      <c r="B219" s="16"/>
      <c r="C219" s="296"/>
      <c r="D219" s="21"/>
      <c r="E219" s="26"/>
      <c r="F219" s="21"/>
      <c r="G219" s="16"/>
      <c r="H219" s="22"/>
      <c r="I219" s="23"/>
      <c r="J219" s="19"/>
      <c r="K219" s="188"/>
      <c r="L219" s="22"/>
      <c r="M219" s="22"/>
      <c r="N219" s="150">
        <f t="shared" si="3"/>
        <v>0</v>
      </c>
      <c r="O219" s="21"/>
      <c r="P219" s="21"/>
      <c r="Q219" s="21"/>
      <c r="R219" s="16"/>
      <c r="S219" s="195"/>
      <c r="V219" s="156"/>
      <c r="W219" s="159"/>
    </row>
    <row r="220" spans="1:23" s="155" customFormat="1" x14ac:dyDescent="0.25">
      <c r="A220" s="149">
        <v>215</v>
      </c>
      <c r="B220" s="16"/>
      <c r="C220" s="296"/>
      <c r="D220" s="21"/>
      <c r="E220" s="26"/>
      <c r="F220" s="21"/>
      <c r="G220" s="16"/>
      <c r="H220" s="22"/>
      <c r="I220" s="23"/>
      <c r="J220" s="19"/>
      <c r="K220" s="188"/>
      <c r="L220" s="22"/>
      <c r="M220" s="22"/>
      <c r="N220" s="150">
        <f t="shared" si="3"/>
        <v>0</v>
      </c>
      <c r="O220" s="21"/>
      <c r="P220" s="21"/>
      <c r="Q220" s="21"/>
      <c r="R220" s="16"/>
      <c r="S220" s="195"/>
      <c r="V220" s="156"/>
      <c r="W220" s="159"/>
    </row>
    <row r="221" spans="1:23" s="155" customFormat="1" x14ac:dyDescent="0.25">
      <c r="A221" s="149">
        <v>216</v>
      </c>
      <c r="B221" s="16"/>
      <c r="C221" s="296"/>
      <c r="D221" s="21"/>
      <c r="E221" s="26"/>
      <c r="F221" s="21"/>
      <c r="G221" s="16"/>
      <c r="H221" s="22"/>
      <c r="I221" s="23"/>
      <c r="J221" s="19"/>
      <c r="K221" s="188"/>
      <c r="L221" s="22"/>
      <c r="M221" s="22"/>
      <c r="N221" s="150">
        <f t="shared" si="3"/>
        <v>0</v>
      </c>
      <c r="O221" s="21"/>
      <c r="P221" s="21"/>
      <c r="Q221" s="21"/>
      <c r="R221" s="16"/>
      <c r="S221" s="195"/>
      <c r="V221" s="156"/>
      <c r="W221" s="159"/>
    </row>
    <row r="222" spans="1:23" s="155" customFormat="1" x14ac:dyDescent="0.25">
      <c r="A222" s="149">
        <v>217</v>
      </c>
      <c r="B222" s="16"/>
      <c r="C222" s="296"/>
      <c r="D222" s="21"/>
      <c r="E222" s="26"/>
      <c r="F222" s="21"/>
      <c r="G222" s="16"/>
      <c r="H222" s="22"/>
      <c r="I222" s="23"/>
      <c r="J222" s="19"/>
      <c r="K222" s="188"/>
      <c r="L222" s="22"/>
      <c r="M222" s="22"/>
      <c r="N222" s="150">
        <f t="shared" si="3"/>
        <v>0</v>
      </c>
      <c r="O222" s="21"/>
      <c r="P222" s="21"/>
      <c r="Q222" s="21"/>
      <c r="R222" s="16"/>
      <c r="S222" s="195"/>
      <c r="V222" s="156"/>
      <c r="W222" s="159"/>
    </row>
    <row r="223" spans="1:23" s="155" customFormat="1" x14ac:dyDescent="0.25">
      <c r="A223" s="149">
        <v>218</v>
      </c>
      <c r="B223" s="16"/>
      <c r="C223" s="296"/>
      <c r="D223" s="21"/>
      <c r="E223" s="26"/>
      <c r="F223" s="21"/>
      <c r="G223" s="16"/>
      <c r="H223" s="22"/>
      <c r="I223" s="23"/>
      <c r="J223" s="19"/>
      <c r="K223" s="188"/>
      <c r="L223" s="22"/>
      <c r="M223" s="22"/>
      <c r="N223" s="150">
        <f t="shared" si="3"/>
        <v>0</v>
      </c>
      <c r="O223" s="21"/>
      <c r="P223" s="21"/>
      <c r="Q223" s="21"/>
      <c r="R223" s="16"/>
      <c r="S223" s="195"/>
      <c r="V223" s="156"/>
      <c r="W223" s="159"/>
    </row>
    <row r="224" spans="1:23" s="155" customFormat="1" x14ac:dyDescent="0.25">
      <c r="A224" s="149">
        <v>219</v>
      </c>
      <c r="B224" s="16"/>
      <c r="C224" s="296"/>
      <c r="D224" s="21"/>
      <c r="E224" s="26"/>
      <c r="F224" s="21"/>
      <c r="G224" s="16"/>
      <c r="H224" s="22"/>
      <c r="I224" s="23"/>
      <c r="J224" s="19"/>
      <c r="K224" s="188"/>
      <c r="L224" s="22"/>
      <c r="M224" s="22"/>
      <c r="N224" s="150">
        <f t="shared" si="3"/>
        <v>0</v>
      </c>
      <c r="O224" s="21"/>
      <c r="P224" s="21"/>
      <c r="Q224" s="21"/>
      <c r="R224" s="16"/>
      <c r="S224" s="195"/>
      <c r="V224" s="156"/>
      <c r="W224" s="159"/>
    </row>
    <row r="225" spans="1:23" s="155" customFormat="1" x14ac:dyDescent="0.25">
      <c r="A225" s="149">
        <v>220</v>
      </c>
      <c r="B225" s="16"/>
      <c r="C225" s="296"/>
      <c r="D225" s="21"/>
      <c r="E225" s="26"/>
      <c r="F225" s="21"/>
      <c r="G225" s="16"/>
      <c r="H225" s="22"/>
      <c r="I225" s="23"/>
      <c r="J225" s="19"/>
      <c r="K225" s="188"/>
      <c r="L225" s="22"/>
      <c r="M225" s="22"/>
      <c r="N225" s="150">
        <f t="shared" si="3"/>
        <v>0</v>
      </c>
      <c r="O225" s="21"/>
      <c r="P225" s="21"/>
      <c r="Q225" s="21"/>
      <c r="R225" s="16"/>
      <c r="S225" s="195"/>
      <c r="V225" s="156"/>
      <c r="W225" s="159"/>
    </row>
    <row r="226" spans="1:23" s="155" customFormat="1" x14ac:dyDescent="0.25">
      <c r="A226" s="149">
        <v>221</v>
      </c>
      <c r="B226" s="16"/>
      <c r="C226" s="296"/>
      <c r="D226" s="21"/>
      <c r="E226" s="26"/>
      <c r="F226" s="21"/>
      <c r="G226" s="16"/>
      <c r="H226" s="22"/>
      <c r="I226" s="23"/>
      <c r="J226" s="19"/>
      <c r="K226" s="188"/>
      <c r="L226" s="22"/>
      <c r="M226" s="22"/>
      <c r="N226" s="150">
        <f t="shared" si="3"/>
        <v>0</v>
      </c>
      <c r="O226" s="21"/>
      <c r="P226" s="21"/>
      <c r="Q226" s="21"/>
      <c r="R226" s="16"/>
      <c r="S226" s="195"/>
      <c r="V226" s="156"/>
      <c r="W226" s="159"/>
    </row>
    <row r="227" spans="1:23" s="155" customFormat="1" x14ac:dyDescent="0.25">
      <c r="A227" s="149">
        <v>222</v>
      </c>
      <c r="B227" s="16"/>
      <c r="C227" s="296"/>
      <c r="D227" s="21"/>
      <c r="E227" s="26"/>
      <c r="F227" s="21"/>
      <c r="G227" s="16"/>
      <c r="H227" s="22"/>
      <c r="I227" s="23"/>
      <c r="J227" s="19"/>
      <c r="K227" s="188"/>
      <c r="L227" s="22"/>
      <c r="M227" s="22"/>
      <c r="N227" s="150">
        <f t="shared" si="3"/>
        <v>0</v>
      </c>
      <c r="O227" s="21"/>
      <c r="P227" s="21"/>
      <c r="Q227" s="21"/>
      <c r="R227" s="16"/>
      <c r="S227" s="195"/>
      <c r="V227" s="156"/>
      <c r="W227" s="159"/>
    </row>
    <row r="228" spans="1:23" s="155" customFormat="1" x14ac:dyDescent="0.25">
      <c r="A228" s="149">
        <v>223</v>
      </c>
      <c r="B228" s="16"/>
      <c r="C228" s="296"/>
      <c r="D228" s="21"/>
      <c r="E228" s="26"/>
      <c r="F228" s="21"/>
      <c r="G228" s="16"/>
      <c r="H228" s="22"/>
      <c r="I228" s="23"/>
      <c r="J228" s="19"/>
      <c r="K228" s="188"/>
      <c r="L228" s="22"/>
      <c r="M228" s="22"/>
      <c r="N228" s="150">
        <f t="shared" si="3"/>
        <v>0</v>
      </c>
      <c r="O228" s="21"/>
      <c r="P228" s="21"/>
      <c r="Q228" s="21"/>
      <c r="R228" s="16"/>
      <c r="S228" s="195"/>
      <c r="V228" s="156"/>
      <c r="W228" s="159"/>
    </row>
    <row r="229" spans="1:23" s="155" customFormat="1" x14ac:dyDescent="0.25">
      <c r="A229" s="149">
        <v>224</v>
      </c>
      <c r="B229" s="16"/>
      <c r="C229" s="296"/>
      <c r="D229" s="21"/>
      <c r="E229" s="26"/>
      <c r="F229" s="21"/>
      <c r="G229" s="16"/>
      <c r="H229" s="22"/>
      <c r="I229" s="23"/>
      <c r="J229" s="19"/>
      <c r="K229" s="188"/>
      <c r="L229" s="22"/>
      <c r="M229" s="22"/>
      <c r="N229" s="150">
        <f t="shared" si="3"/>
        <v>0</v>
      </c>
      <c r="O229" s="21"/>
      <c r="P229" s="21"/>
      <c r="Q229" s="21"/>
      <c r="R229" s="16"/>
      <c r="S229" s="195"/>
      <c r="V229" s="156"/>
      <c r="W229" s="159"/>
    </row>
    <row r="230" spans="1:23" s="155" customFormat="1" x14ac:dyDescent="0.25">
      <c r="A230" s="149">
        <v>225</v>
      </c>
      <c r="B230" s="16"/>
      <c r="C230" s="296"/>
      <c r="D230" s="21"/>
      <c r="E230" s="26"/>
      <c r="F230" s="21"/>
      <c r="G230" s="16"/>
      <c r="H230" s="22"/>
      <c r="I230" s="23"/>
      <c r="J230" s="19"/>
      <c r="K230" s="188"/>
      <c r="L230" s="22"/>
      <c r="M230" s="22"/>
      <c r="N230" s="150">
        <f t="shared" si="3"/>
        <v>0</v>
      </c>
      <c r="O230" s="21"/>
      <c r="P230" s="21"/>
      <c r="Q230" s="21"/>
      <c r="R230" s="16"/>
      <c r="S230" s="195"/>
      <c r="V230" s="156"/>
      <c r="W230" s="159"/>
    </row>
    <row r="231" spans="1:23" s="155" customFormat="1" x14ac:dyDescent="0.25">
      <c r="A231" s="149">
        <v>226</v>
      </c>
      <c r="B231" s="16"/>
      <c r="C231" s="296"/>
      <c r="D231" s="21"/>
      <c r="E231" s="26"/>
      <c r="F231" s="21"/>
      <c r="G231" s="16"/>
      <c r="H231" s="22"/>
      <c r="I231" s="23"/>
      <c r="J231" s="19"/>
      <c r="K231" s="188"/>
      <c r="L231" s="22"/>
      <c r="M231" s="22"/>
      <c r="N231" s="150">
        <f t="shared" si="3"/>
        <v>0</v>
      </c>
      <c r="O231" s="21"/>
      <c r="P231" s="21"/>
      <c r="Q231" s="21"/>
      <c r="R231" s="16"/>
      <c r="S231" s="195"/>
      <c r="V231" s="156"/>
      <c r="W231" s="159"/>
    </row>
    <row r="232" spans="1:23" s="155" customFormat="1" x14ac:dyDescent="0.25">
      <c r="A232" s="149">
        <v>227</v>
      </c>
      <c r="B232" s="16"/>
      <c r="C232" s="296"/>
      <c r="D232" s="21"/>
      <c r="E232" s="26"/>
      <c r="F232" s="21"/>
      <c r="G232" s="16"/>
      <c r="H232" s="22"/>
      <c r="I232" s="23"/>
      <c r="J232" s="19"/>
      <c r="K232" s="188"/>
      <c r="L232" s="22"/>
      <c r="M232" s="22"/>
      <c r="N232" s="150">
        <f t="shared" si="3"/>
        <v>0</v>
      </c>
      <c r="O232" s="21"/>
      <c r="P232" s="21"/>
      <c r="Q232" s="21"/>
      <c r="R232" s="16"/>
      <c r="S232" s="195"/>
      <c r="V232" s="156"/>
      <c r="W232" s="159"/>
    </row>
    <row r="233" spans="1:23" s="155" customFormat="1" x14ac:dyDescent="0.25">
      <c r="A233" s="149">
        <v>228</v>
      </c>
      <c r="B233" s="16"/>
      <c r="C233" s="296"/>
      <c r="D233" s="21"/>
      <c r="E233" s="26"/>
      <c r="F233" s="21"/>
      <c r="G233" s="16"/>
      <c r="H233" s="22"/>
      <c r="I233" s="23"/>
      <c r="J233" s="19"/>
      <c r="K233" s="188"/>
      <c r="L233" s="22"/>
      <c r="M233" s="22"/>
      <c r="N233" s="150">
        <f t="shared" si="3"/>
        <v>0</v>
      </c>
      <c r="O233" s="21"/>
      <c r="P233" s="21"/>
      <c r="Q233" s="21"/>
      <c r="R233" s="16"/>
      <c r="S233" s="195"/>
      <c r="V233" s="156"/>
      <c r="W233" s="159"/>
    </row>
    <row r="234" spans="1:23" s="155" customFormat="1" x14ac:dyDescent="0.25">
      <c r="A234" s="149">
        <v>229</v>
      </c>
      <c r="B234" s="16"/>
      <c r="C234" s="296"/>
      <c r="D234" s="21"/>
      <c r="E234" s="26"/>
      <c r="F234" s="21"/>
      <c r="G234" s="16"/>
      <c r="H234" s="22"/>
      <c r="I234" s="23"/>
      <c r="J234" s="19"/>
      <c r="K234" s="188"/>
      <c r="L234" s="22"/>
      <c r="M234" s="22"/>
      <c r="N234" s="150">
        <f t="shared" si="3"/>
        <v>0</v>
      </c>
      <c r="O234" s="21"/>
      <c r="P234" s="21"/>
      <c r="Q234" s="21"/>
      <c r="R234" s="16"/>
      <c r="S234" s="195"/>
      <c r="V234" s="156"/>
      <c r="W234" s="159"/>
    </row>
    <row r="235" spans="1:23" s="155" customFormat="1" x14ac:dyDescent="0.25">
      <c r="A235" s="149">
        <v>230</v>
      </c>
      <c r="B235" s="16"/>
      <c r="C235" s="296"/>
      <c r="D235" s="21"/>
      <c r="E235" s="26"/>
      <c r="F235" s="21"/>
      <c r="G235" s="16"/>
      <c r="H235" s="22"/>
      <c r="I235" s="23"/>
      <c r="J235" s="19"/>
      <c r="K235" s="188"/>
      <c r="L235" s="22"/>
      <c r="M235" s="22"/>
      <c r="N235" s="150">
        <f t="shared" si="3"/>
        <v>0</v>
      </c>
      <c r="O235" s="21"/>
      <c r="P235" s="21"/>
      <c r="Q235" s="21"/>
      <c r="R235" s="16"/>
      <c r="S235" s="195"/>
      <c r="V235" s="156"/>
      <c r="W235" s="159"/>
    </row>
    <row r="236" spans="1:23" s="155" customFormat="1" x14ac:dyDescent="0.25">
      <c r="A236" s="149">
        <v>231</v>
      </c>
      <c r="B236" s="16"/>
      <c r="C236" s="296"/>
      <c r="D236" s="21"/>
      <c r="E236" s="26"/>
      <c r="F236" s="21"/>
      <c r="G236" s="16"/>
      <c r="H236" s="22"/>
      <c r="I236" s="23"/>
      <c r="J236" s="19"/>
      <c r="K236" s="188"/>
      <c r="L236" s="22"/>
      <c r="M236" s="22"/>
      <c r="N236" s="150">
        <f t="shared" si="3"/>
        <v>0</v>
      </c>
      <c r="O236" s="21"/>
      <c r="P236" s="21"/>
      <c r="Q236" s="21"/>
      <c r="R236" s="16"/>
      <c r="S236" s="195"/>
      <c r="V236" s="156"/>
      <c r="W236" s="159"/>
    </row>
    <row r="237" spans="1:23" s="155" customFormat="1" x14ac:dyDescent="0.25">
      <c r="A237" s="149">
        <v>232</v>
      </c>
      <c r="B237" s="16"/>
      <c r="C237" s="296"/>
      <c r="D237" s="21"/>
      <c r="E237" s="26"/>
      <c r="F237" s="21"/>
      <c r="G237" s="16"/>
      <c r="H237" s="22"/>
      <c r="I237" s="23"/>
      <c r="J237" s="19"/>
      <c r="K237" s="188"/>
      <c r="L237" s="22"/>
      <c r="M237" s="22"/>
      <c r="N237" s="150">
        <f t="shared" si="3"/>
        <v>0</v>
      </c>
      <c r="O237" s="21"/>
      <c r="P237" s="21"/>
      <c r="Q237" s="21"/>
      <c r="R237" s="16"/>
      <c r="S237" s="195"/>
      <c r="V237" s="156"/>
      <c r="W237" s="159"/>
    </row>
    <row r="238" spans="1:23" s="155" customFormat="1" x14ac:dyDescent="0.25">
      <c r="A238" s="149">
        <v>233</v>
      </c>
      <c r="B238" s="16"/>
      <c r="C238" s="296"/>
      <c r="D238" s="21"/>
      <c r="E238" s="26"/>
      <c r="F238" s="21"/>
      <c r="G238" s="16"/>
      <c r="H238" s="22"/>
      <c r="I238" s="23"/>
      <c r="J238" s="19"/>
      <c r="K238" s="188"/>
      <c r="L238" s="22"/>
      <c r="M238" s="22"/>
      <c r="N238" s="150">
        <f t="shared" si="3"/>
        <v>0</v>
      </c>
      <c r="O238" s="21"/>
      <c r="P238" s="21"/>
      <c r="Q238" s="21"/>
      <c r="R238" s="16"/>
      <c r="S238" s="195"/>
      <c r="V238" s="156"/>
      <c r="W238" s="159"/>
    </row>
    <row r="239" spans="1:23" s="155" customFormat="1" x14ac:dyDescent="0.25">
      <c r="A239" s="149">
        <v>234</v>
      </c>
      <c r="B239" s="16"/>
      <c r="C239" s="296"/>
      <c r="D239" s="21"/>
      <c r="E239" s="26"/>
      <c r="F239" s="21"/>
      <c r="G239" s="16"/>
      <c r="H239" s="22"/>
      <c r="I239" s="23"/>
      <c r="J239" s="19"/>
      <c r="K239" s="188"/>
      <c r="L239" s="22"/>
      <c r="M239" s="22"/>
      <c r="N239" s="150">
        <f t="shared" si="3"/>
        <v>0</v>
      </c>
      <c r="O239" s="21"/>
      <c r="P239" s="21"/>
      <c r="Q239" s="21"/>
      <c r="R239" s="16"/>
      <c r="S239" s="195"/>
      <c r="V239" s="156"/>
      <c r="W239" s="159"/>
    </row>
    <row r="240" spans="1:23" s="155" customFormat="1" x14ac:dyDescent="0.25">
      <c r="A240" s="149">
        <v>235</v>
      </c>
      <c r="B240" s="16"/>
      <c r="C240" s="296"/>
      <c r="D240" s="21"/>
      <c r="E240" s="26"/>
      <c r="F240" s="21"/>
      <c r="G240" s="16"/>
      <c r="H240" s="22"/>
      <c r="I240" s="23"/>
      <c r="J240" s="19"/>
      <c r="K240" s="188"/>
      <c r="L240" s="22"/>
      <c r="M240" s="22"/>
      <c r="N240" s="150">
        <f t="shared" si="3"/>
        <v>0</v>
      </c>
      <c r="O240" s="21"/>
      <c r="P240" s="21"/>
      <c r="Q240" s="21"/>
      <c r="R240" s="16"/>
      <c r="S240" s="195"/>
      <c r="V240" s="156"/>
      <c r="W240" s="159"/>
    </row>
    <row r="241" spans="1:23" s="155" customFormat="1" x14ac:dyDescent="0.25">
      <c r="A241" s="149">
        <v>236</v>
      </c>
      <c r="B241" s="16"/>
      <c r="C241" s="296"/>
      <c r="D241" s="21"/>
      <c r="E241" s="26"/>
      <c r="F241" s="21"/>
      <c r="G241" s="16"/>
      <c r="H241" s="22"/>
      <c r="I241" s="23"/>
      <c r="J241" s="19"/>
      <c r="K241" s="188"/>
      <c r="L241" s="22"/>
      <c r="M241" s="22"/>
      <c r="N241" s="150">
        <f t="shared" si="3"/>
        <v>0</v>
      </c>
      <c r="O241" s="21"/>
      <c r="P241" s="21"/>
      <c r="Q241" s="21"/>
      <c r="R241" s="16"/>
      <c r="S241" s="195"/>
      <c r="V241" s="156"/>
      <c r="W241" s="159"/>
    </row>
    <row r="242" spans="1:23" s="155" customFormat="1" x14ac:dyDescent="0.25">
      <c r="A242" s="149">
        <v>237</v>
      </c>
      <c r="B242" s="16"/>
      <c r="C242" s="296"/>
      <c r="D242" s="21"/>
      <c r="E242" s="26"/>
      <c r="F242" s="21"/>
      <c r="G242" s="16"/>
      <c r="H242" s="22"/>
      <c r="I242" s="23"/>
      <c r="J242" s="19"/>
      <c r="K242" s="188"/>
      <c r="L242" s="22"/>
      <c r="M242" s="22"/>
      <c r="N242" s="150">
        <f t="shared" si="3"/>
        <v>0</v>
      </c>
      <c r="O242" s="21"/>
      <c r="P242" s="21"/>
      <c r="Q242" s="21"/>
      <c r="R242" s="16"/>
      <c r="S242" s="195"/>
      <c r="V242" s="156"/>
      <c r="W242" s="159"/>
    </row>
    <row r="243" spans="1:23" s="155" customFormat="1" x14ac:dyDescent="0.25">
      <c r="A243" s="149">
        <v>238</v>
      </c>
      <c r="B243" s="16"/>
      <c r="C243" s="296"/>
      <c r="D243" s="21"/>
      <c r="E243" s="26"/>
      <c r="F243" s="21"/>
      <c r="G243" s="16"/>
      <c r="H243" s="22"/>
      <c r="I243" s="23"/>
      <c r="J243" s="19"/>
      <c r="K243" s="188"/>
      <c r="L243" s="22"/>
      <c r="M243" s="22"/>
      <c r="N243" s="150">
        <f t="shared" si="3"/>
        <v>0</v>
      </c>
      <c r="O243" s="21"/>
      <c r="P243" s="21"/>
      <c r="Q243" s="21"/>
      <c r="R243" s="16"/>
      <c r="S243" s="195"/>
      <c r="V243" s="156"/>
      <c r="W243" s="159"/>
    </row>
    <row r="244" spans="1:23" s="155" customFormat="1" x14ac:dyDescent="0.25">
      <c r="A244" s="149">
        <v>239</v>
      </c>
      <c r="B244" s="16"/>
      <c r="C244" s="296"/>
      <c r="D244" s="21"/>
      <c r="E244" s="26"/>
      <c r="F244" s="21"/>
      <c r="G244" s="16"/>
      <c r="H244" s="22"/>
      <c r="I244" s="23"/>
      <c r="J244" s="19"/>
      <c r="K244" s="188"/>
      <c r="L244" s="22"/>
      <c r="M244" s="22"/>
      <c r="N244" s="150">
        <f t="shared" si="3"/>
        <v>0</v>
      </c>
      <c r="O244" s="21"/>
      <c r="P244" s="21"/>
      <c r="Q244" s="21"/>
      <c r="R244" s="16"/>
      <c r="S244" s="195"/>
      <c r="V244" s="156"/>
      <c r="W244" s="159"/>
    </row>
    <row r="245" spans="1:23" s="155" customFormat="1" x14ac:dyDescent="0.25">
      <c r="A245" s="149">
        <v>240</v>
      </c>
      <c r="B245" s="16"/>
      <c r="C245" s="296"/>
      <c r="D245" s="21"/>
      <c r="E245" s="26"/>
      <c r="F245" s="21"/>
      <c r="G245" s="16"/>
      <c r="H245" s="22"/>
      <c r="I245" s="23"/>
      <c r="J245" s="19"/>
      <c r="K245" s="188"/>
      <c r="L245" s="22"/>
      <c r="M245" s="22"/>
      <c r="N245" s="150">
        <f t="shared" si="3"/>
        <v>0</v>
      </c>
      <c r="O245" s="21"/>
      <c r="P245" s="21"/>
      <c r="Q245" s="21"/>
      <c r="R245" s="16"/>
      <c r="S245" s="195"/>
      <c r="V245" s="156"/>
      <c r="W245" s="159"/>
    </row>
    <row r="246" spans="1:23" s="155" customFormat="1" x14ac:dyDescent="0.25">
      <c r="A246" s="149">
        <v>241</v>
      </c>
      <c r="B246" s="16"/>
      <c r="C246" s="296"/>
      <c r="D246" s="21"/>
      <c r="E246" s="26"/>
      <c r="F246" s="21"/>
      <c r="G246" s="16"/>
      <c r="H246" s="22"/>
      <c r="I246" s="23"/>
      <c r="J246" s="19"/>
      <c r="K246" s="188"/>
      <c r="L246" s="22"/>
      <c r="M246" s="22"/>
      <c r="N246" s="150">
        <f t="shared" si="3"/>
        <v>0</v>
      </c>
      <c r="O246" s="21"/>
      <c r="P246" s="21"/>
      <c r="Q246" s="21"/>
      <c r="R246" s="16"/>
      <c r="S246" s="195"/>
      <c r="V246" s="156"/>
      <c r="W246" s="159"/>
    </row>
    <row r="247" spans="1:23" s="155" customFormat="1" x14ac:dyDescent="0.25">
      <c r="A247" s="149">
        <v>242</v>
      </c>
      <c r="B247" s="16"/>
      <c r="C247" s="296"/>
      <c r="D247" s="21"/>
      <c r="E247" s="26"/>
      <c r="F247" s="21"/>
      <c r="G247" s="16"/>
      <c r="H247" s="22"/>
      <c r="I247" s="23"/>
      <c r="J247" s="19"/>
      <c r="K247" s="188"/>
      <c r="L247" s="22"/>
      <c r="M247" s="22"/>
      <c r="N247" s="150">
        <f t="shared" si="3"/>
        <v>0</v>
      </c>
      <c r="O247" s="21"/>
      <c r="P247" s="21"/>
      <c r="Q247" s="21"/>
      <c r="R247" s="16"/>
      <c r="S247" s="195"/>
      <c r="V247" s="156"/>
      <c r="W247" s="159"/>
    </row>
    <row r="248" spans="1:23" s="155" customFormat="1" x14ac:dyDescent="0.25">
      <c r="A248" s="149">
        <v>243</v>
      </c>
      <c r="B248" s="16"/>
      <c r="C248" s="296"/>
      <c r="D248" s="21"/>
      <c r="E248" s="26"/>
      <c r="F248" s="21"/>
      <c r="G248" s="16"/>
      <c r="H248" s="22"/>
      <c r="I248" s="23"/>
      <c r="J248" s="19"/>
      <c r="K248" s="188"/>
      <c r="L248" s="22"/>
      <c r="M248" s="22"/>
      <c r="N248" s="150">
        <f t="shared" si="3"/>
        <v>0</v>
      </c>
      <c r="O248" s="21"/>
      <c r="P248" s="21"/>
      <c r="Q248" s="21"/>
      <c r="R248" s="16"/>
      <c r="S248" s="195"/>
      <c r="V248" s="156"/>
      <c r="W248" s="159"/>
    </row>
    <row r="249" spans="1:23" s="155" customFormat="1" x14ac:dyDescent="0.25">
      <c r="A249" s="149">
        <v>244</v>
      </c>
      <c r="B249" s="16"/>
      <c r="C249" s="296"/>
      <c r="D249" s="21"/>
      <c r="E249" s="26"/>
      <c r="F249" s="21"/>
      <c r="G249" s="16"/>
      <c r="H249" s="22"/>
      <c r="I249" s="23"/>
      <c r="J249" s="19"/>
      <c r="K249" s="188"/>
      <c r="L249" s="22"/>
      <c r="M249" s="22"/>
      <c r="N249" s="150">
        <f t="shared" si="3"/>
        <v>0</v>
      </c>
      <c r="O249" s="21"/>
      <c r="P249" s="21"/>
      <c r="Q249" s="21"/>
      <c r="R249" s="16"/>
      <c r="S249" s="195"/>
      <c r="V249" s="156"/>
      <c r="W249" s="159"/>
    </row>
    <row r="250" spans="1:23" s="155" customFormat="1" x14ac:dyDescent="0.25">
      <c r="A250" s="149">
        <v>245</v>
      </c>
      <c r="B250" s="16"/>
      <c r="C250" s="296"/>
      <c r="D250" s="21"/>
      <c r="E250" s="26"/>
      <c r="F250" s="21"/>
      <c r="G250" s="16"/>
      <c r="H250" s="22"/>
      <c r="I250" s="23"/>
      <c r="J250" s="19"/>
      <c r="K250" s="188"/>
      <c r="L250" s="22"/>
      <c r="M250" s="22"/>
      <c r="N250" s="150">
        <f t="shared" si="3"/>
        <v>0</v>
      </c>
      <c r="O250" s="21"/>
      <c r="P250" s="21"/>
      <c r="Q250" s="21"/>
      <c r="R250" s="16"/>
      <c r="S250" s="195"/>
      <c r="V250" s="156"/>
      <c r="W250" s="159"/>
    </row>
    <row r="251" spans="1:23" s="155" customFormat="1" x14ac:dyDescent="0.25">
      <c r="A251" s="149">
        <v>246</v>
      </c>
      <c r="B251" s="16"/>
      <c r="C251" s="296"/>
      <c r="D251" s="21"/>
      <c r="E251" s="26"/>
      <c r="F251" s="21"/>
      <c r="G251" s="16"/>
      <c r="H251" s="22"/>
      <c r="I251" s="23"/>
      <c r="J251" s="19"/>
      <c r="K251" s="188"/>
      <c r="L251" s="22"/>
      <c r="M251" s="22"/>
      <c r="N251" s="150">
        <f t="shared" si="3"/>
        <v>0</v>
      </c>
      <c r="O251" s="21"/>
      <c r="P251" s="21"/>
      <c r="Q251" s="21"/>
      <c r="R251" s="16"/>
      <c r="S251" s="195"/>
      <c r="V251" s="156"/>
      <c r="W251" s="159"/>
    </row>
    <row r="252" spans="1:23" s="155" customFormat="1" x14ac:dyDescent="0.25">
      <c r="A252" s="149">
        <v>247</v>
      </c>
      <c r="B252" s="16"/>
      <c r="C252" s="296"/>
      <c r="D252" s="21"/>
      <c r="E252" s="26"/>
      <c r="F252" s="21"/>
      <c r="G252" s="16"/>
      <c r="H252" s="22"/>
      <c r="I252" s="23"/>
      <c r="J252" s="19"/>
      <c r="K252" s="188"/>
      <c r="L252" s="22"/>
      <c r="M252" s="22"/>
      <c r="N252" s="150">
        <f t="shared" si="3"/>
        <v>0</v>
      </c>
      <c r="O252" s="21"/>
      <c r="P252" s="21"/>
      <c r="Q252" s="21"/>
      <c r="R252" s="16"/>
      <c r="S252" s="195"/>
      <c r="V252" s="156"/>
      <c r="W252" s="159"/>
    </row>
    <row r="253" spans="1:23" s="155" customFormat="1" x14ac:dyDescent="0.25">
      <c r="A253" s="149">
        <v>248</v>
      </c>
      <c r="B253" s="16"/>
      <c r="C253" s="296"/>
      <c r="D253" s="21"/>
      <c r="E253" s="26"/>
      <c r="F253" s="21"/>
      <c r="G253" s="16"/>
      <c r="H253" s="22"/>
      <c r="I253" s="23"/>
      <c r="J253" s="19"/>
      <c r="K253" s="188"/>
      <c r="L253" s="22"/>
      <c r="M253" s="22"/>
      <c r="N253" s="150">
        <f t="shared" si="3"/>
        <v>0</v>
      </c>
      <c r="O253" s="21"/>
      <c r="P253" s="21"/>
      <c r="Q253" s="21"/>
      <c r="R253" s="16"/>
      <c r="S253" s="195"/>
      <c r="V253" s="156"/>
      <c r="W253" s="159"/>
    </row>
    <row r="254" spans="1:23" s="155" customFormat="1" x14ac:dyDescent="0.25">
      <c r="A254" s="149">
        <v>249</v>
      </c>
      <c r="B254" s="16"/>
      <c r="C254" s="296"/>
      <c r="D254" s="21"/>
      <c r="E254" s="26"/>
      <c r="F254" s="21"/>
      <c r="G254" s="16"/>
      <c r="H254" s="22"/>
      <c r="I254" s="23"/>
      <c r="J254" s="19"/>
      <c r="K254" s="188"/>
      <c r="L254" s="22"/>
      <c r="M254" s="22"/>
      <c r="N254" s="150">
        <f t="shared" si="3"/>
        <v>0</v>
      </c>
      <c r="O254" s="21"/>
      <c r="P254" s="21"/>
      <c r="Q254" s="21"/>
      <c r="R254" s="16"/>
      <c r="S254" s="195"/>
      <c r="V254" s="156"/>
      <c r="W254" s="159"/>
    </row>
    <row r="255" spans="1:23" s="155" customFormat="1" x14ac:dyDescent="0.25">
      <c r="A255" s="149">
        <v>250</v>
      </c>
      <c r="B255" s="16"/>
      <c r="C255" s="296"/>
      <c r="D255" s="21"/>
      <c r="E255" s="26"/>
      <c r="F255" s="21"/>
      <c r="G255" s="16"/>
      <c r="H255" s="22"/>
      <c r="I255" s="23"/>
      <c r="J255" s="19"/>
      <c r="K255" s="188"/>
      <c r="L255" s="22"/>
      <c r="M255" s="22"/>
      <c r="N255" s="150">
        <f t="shared" si="3"/>
        <v>0</v>
      </c>
      <c r="O255" s="21"/>
      <c r="P255" s="21"/>
      <c r="Q255" s="21"/>
      <c r="R255" s="16"/>
      <c r="S255" s="195"/>
      <c r="V255" s="156"/>
      <c r="W255" s="159"/>
    </row>
    <row r="256" spans="1:23" s="172" customFormat="1" x14ac:dyDescent="0.25">
      <c r="A256" s="166"/>
      <c r="B256" s="166"/>
      <c r="C256" s="166"/>
      <c r="D256" s="166" t="s">
        <v>18</v>
      </c>
      <c r="E256" s="167"/>
      <c r="F256" s="168"/>
      <c r="G256" s="169">
        <f>COUNTIF(G6:G255,"*")</f>
        <v>0</v>
      </c>
      <c r="H256" s="167"/>
      <c r="I256" s="170">
        <f t="shared" ref="I256:M256" si="4">SUM(I6:I255)</f>
        <v>0</v>
      </c>
      <c r="J256" s="170">
        <f t="shared" si="4"/>
        <v>0</v>
      </c>
      <c r="K256" s="169">
        <f>COUNTIF(K6:K255,"*")</f>
        <v>0</v>
      </c>
      <c r="L256" s="169">
        <f t="shared" si="4"/>
        <v>0</v>
      </c>
      <c r="M256" s="169">
        <f t="shared" si="4"/>
        <v>0</v>
      </c>
      <c r="N256" s="169">
        <f>SUM(N6:N255)</f>
        <v>0</v>
      </c>
      <c r="O256" s="168"/>
      <c r="P256" s="168"/>
      <c r="Q256" s="168"/>
      <c r="R256" s="167"/>
      <c r="S256" s="168"/>
      <c r="T256" s="171"/>
      <c r="U256" s="153"/>
    </row>
    <row r="257" spans="9:21" x14ac:dyDescent="0.25">
      <c r="I257" s="176"/>
      <c r="J257" s="177"/>
    </row>
    <row r="258" spans="9:21" x14ac:dyDescent="0.25">
      <c r="J258" s="179"/>
      <c r="K258" s="180"/>
      <c r="S258" s="181"/>
      <c r="T258" s="182"/>
      <c r="U258" s="182"/>
    </row>
    <row r="259" spans="9:21" x14ac:dyDescent="0.25">
      <c r="K259" s="180"/>
      <c r="S259" s="183"/>
      <c r="T259" s="182"/>
      <c r="U259" s="182"/>
    </row>
    <row r="260" spans="9:21" x14ac:dyDescent="0.25">
      <c r="I260" s="176"/>
      <c r="J260" s="176"/>
      <c r="K260" s="180"/>
      <c r="L260" s="176"/>
      <c r="M260" s="176"/>
      <c r="N260" s="184"/>
      <c r="S260" s="181"/>
      <c r="T260" s="182"/>
      <c r="U260" s="182"/>
    </row>
    <row r="261" spans="9:21" x14ac:dyDescent="0.25">
      <c r="J261" s="176"/>
      <c r="S261" s="185"/>
      <c r="T261" s="186"/>
      <c r="U261" s="182"/>
    </row>
    <row r="262" spans="9:21" x14ac:dyDescent="0.25">
      <c r="J262" s="176"/>
      <c r="S262" s="187"/>
      <c r="T262" s="152"/>
    </row>
    <row r="263" spans="9:21" x14ac:dyDescent="0.25">
      <c r="J263" s="176"/>
      <c r="T263" s="152"/>
    </row>
    <row r="264" spans="9:21" x14ac:dyDescent="0.25">
      <c r="J264" s="187"/>
    </row>
    <row r="265" spans="9:21" x14ac:dyDescent="0.25">
      <c r="J265" s="187"/>
    </row>
  </sheetData>
  <sheetProtection password="87FA" sheet="1" objects="1" scenarios="1" selectLockedCells="1"/>
  <protectedRanges>
    <protectedRange sqref="A1:D1" name="Rango3"/>
  </protectedRanges>
  <mergeCells count="21">
    <mergeCell ref="A2:S2"/>
    <mergeCell ref="A1:S1"/>
    <mergeCell ref="H3:H5"/>
    <mergeCell ref="I3:I5"/>
    <mergeCell ref="J3:J5"/>
    <mergeCell ref="B3:B5"/>
    <mergeCell ref="C3:C5"/>
    <mergeCell ref="A3:A5"/>
    <mergeCell ref="D3:D5"/>
    <mergeCell ref="E3:E5"/>
    <mergeCell ref="F3:F5"/>
    <mergeCell ref="G3:G5"/>
    <mergeCell ref="O3:S3"/>
    <mergeCell ref="O4:O5"/>
    <mergeCell ref="P4:P5"/>
    <mergeCell ref="Q4:Q5"/>
    <mergeCell ref="K3:N3"/>
    <mergeCell ref="R4:R5"/>
    <mergeCell ref="S4:S5"/>
    <mergeCell ref="L4:N4"/>
    <mergeCell ref="K4:K5"/>
  </mergeCells>
  <dataValidations count="6">
    <dataValidation type="list" allowBlank="1" showInputMessage="1" showErrorMessage="1" sqref="K6:K255">
      <formula1>DEPORTE</formula1>
    </dataValidation>
    <dataValidation type="list" allowBlank="1" showInputMessage="1" showErrorMessage="1" sqref="G6:G255">
      <formula1>TIPO_DE_CARGO</formula1>
    </dataValidation>
    <dataValidation type="custom" allowBlank="1" showInputMessage="1" showErrorMessage="1" error="SOLO MAYÚSCULAS" sqref="D6:D255 F6:F255 O6:O255 Q6:R255">
      <formula1>EXACT(D6,UPPER(D6))</formula1>
    </dataValidation>
    <dataValidation type="list" allowBlank="1" showInputMessage="1" showErrorMessage="1" sqref="B6:B255">
      <formula1>FINANCIAMIENTO</formula1>
    </dataValidation>
    <dataValidation type="list" allowBlank="1" showInputMessage="1" showErrorMessage="1" sqref="C6:C255">
      <formula1>CONTRATO</formula1>
    </dataValidation>
    <dataValidation type="list" allowBlank="1" showInputMessage="1" showErrorMessage="1" error="SOLO MAYÚSCULAS" sqref="P6:P255">
      <formula1>ACADÉMICO</formula1>
    </dataValidation>
  </dataValidations>
  <pageMargins left="0.25" right="0.25" top="0.75" bottom="0.75" header="0.3" footer="0.3"/>
  <pageSetup paperSize="9" scale="12" orientation="landscape" r:id="rId1"/>
  <ignoredErrors>
    <ignoredError sqref="K25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15"/>
  <sheetViews>
    <sheetView showGridLines="0" zoomScale="90" zoomScaleNormal="90" workbookViewId="0">
      <pane xSplit="1" ySplit="6" topLeftCell="B7" activePane="bottomRight" state="frozen"/>
      <selection pane="topRight" activeCell="C1" sqref="C1"/>
      <selection pane="bottomLeft" activeCell="A5" sqref="A5"/>
      <selection pane="bottomRight" activeCell="C7" sqref="C7"/>
    </sheetView>
  </sheetViews>
  <sheetFormatPr baseColWidth="10" defaultColWidth="11.42578125" defaultRowHeight="15" x14ac:dyDescent="0.25"/>
  <cols>
    <col min="1" max="1" width="6" style="173" customWidth="1"/>
    <col min="2" max="2" width="24.140625" style="173" bestFit="1" customWidth="1"/>
    <col min="3" max="3" width="27.42578125" style="173" bestFit="1" customWidth="1"/>
    <col min="4" max="4" width="6.42578125" style="173" customWidth="1"/>
    <col min="5" max="5" width="40.7109375" style="178" customWidth="1"/>
    <col min="6" max="6" width="11" style="178" customWidth="1"/>
    <col min="7" max="7" width="13.5703125" style="178" customWidth="1"/>
    <col min="8" max="8" width="10.7109375" style="178" customWidth="1"/>
    <col min="9" max="18" width="7.7109375" style="174" customWidth="1"/>
    <col min="19" max="24" width="7.7109375" style="175" customWidth="1"/>
    <col min="25" max="26" width="7.7109375" style="174" customWidth="1"/>
    <col min="27" max="27" width="7.7109375" style="175" customWidth="1"/>
    <col min="28" max="30" width="8.7109375" style="175" customWidth="1"/>
    <col min="31" max="31" width="47.85546875" style="174" customWidth="1"/>
    <col min="32" max="32" width="21.140625" style="151" customWidth="1"/>
    <col min="33" max="33" width="18.7109375" style="151" customWidth="1"/>
    <col min="34" max="34" width="17" style="151" customWidth="1"/>
    <col min="35" max="16384" width="11.42578125" style="151"/>
  </cols>
  <sheetData>
    <row r="1" spans="1:42" s="114" customFormat="1" ht="50.1" customHeight="1" x14ac:dyDescent="0.35">
      <c r="A1" s="429" t="s">
        <v>624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  <c r="W1" s="429"/>
      <c r="X1" s="429"/>
      <c r="Y1" s="429"/>
      <c r="Z1" s="429"/>
      <c r="AA1" s="429"/>
      <c r="AB1" s="429"/>
      <c r="AC1" s="429"/>
      <c r="AD1" s="429"/>
      <c r="AE1" s="429"/>
      <c r="AF1" s="146"/>
      <c r="AG1" s="146"/>
      <c r="AH1" s="146"/>
      <c r="AI1" s="146"/>
      <c r="AJ1" s="146"/>
      <c r="AK1" s="146"/>
      <c r="AL1" s="146"/>
      <c r="AM1" s="146"/>
    </row>
    <row r="2" spans="1:42" s="114" customFormat="1" ht="23.25" x14ac:dyDescent="0.35">
      <c r="A2" s="429" t="s">
        <v>531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29"/>
      <c r="W2" s="429"/>
      <c r="X2" s="429"/>
      <c r="Y2" s="429"/>
      <c r="Z2" s="429"/>
      <c r="AA2" s="429"/>
      <c r="AB2" s="429"/>
      <c r="AC2" s="429"/>
      <c r="AD2" s="429"/>
      <c r="AE2" s="429"/>
      <c r="AF2" s="146"/>
      <c r="AG2" s="146"/>
      <c r="AH2" s="146"/>
      <c r="AI2" s="146"/>
      <c r="AJ2" s="146"/>
      <c r="AK2" s="146"/>
      <c r="AL2" s="146"/>
      <c r="AM2" s="146"/>
    </row>
    <row r="3" spans="1:42" s="114" customFormat="1" ht="55.5" customHeight="1" x14ac:dyDescent="0.35">
      <c r="A3" s="273"/>
      <c r="B3" s="443" t="s">
        <v>620</v>
      </c>
      <c r="C3" s="444"/>
      <c r="D3" s="444"/>
      <c r="E3" s="444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146"/>
      <c r="AG3" s="146"/>
      <c r="AH3" s="146"/>
      <c r="AI3" s="146"/>
      <c r="AJ3" s="146"/>
      <c r="AK3" s="146"/>
      <c r="AL3" s="146"/>
      <c r="AM3" s="146"/>
    </row>
    <row r="4" spans="1:42" s="47" customFormat="1" x14ac:dyDescent="0.25">
      <c r="A4" s="422" t="s">
        <v>380</v>
      </c>
      <c r="B4" s="422" t="s">
        <v>467</v>
      </c>
      <c r="C4" s="422" t="s">
        <v>469</v>
      </c>
      <c r="D4" s="422" t="s">
        <v>592</v>
      </c>
      <c r="E4" s="422" t="s">
        <v>635</v>
      </c>
      <c r="F4" s="436" t="s">
        <v>636</v>
      </c>
      <c r="G4" s="436"/>
      <c r="H4" s="436"/>
      <c r="I4" s="436" t="s">
        <v>382</v>
      </c>
      <c r="J4" s="436"/>
      <c r="K4" s="436"/>
      <c r="L4" s="436"/>
      <c r="M4" s="436"/>
      <c r="N4" s="436"/>
      <c r="O4" s="436"/>
      <c r="P4" s="436"/>
      <c r="Q4" s="436"/>
      <c r="R4" s="436"/>
      <c r="S4" s="436"/>
      <c r="T4" s="436"/>
      <c r="U4" s="436"/>
      <c r="V4" s="436"/>
      <c r="W4" s="436"/>
      <c r="X4" s="436"/>
      <c r="Y4" s="437" t="s">
        <v>459</v>
      </c>
      <c r="Z4" s="438"/>
      <c r="AA4" s="439"/>
      <c r="AB4" s="445" t="s">
        <v>487</v>
      </c>
      <c r="AC4" s="446"/>
      <c r="AD4" s="447"/>
      <c r="AE4" s="422" t="s">
        <v>381</v>
      </c>
      <c r="AF4" s="43"/>
      <c r="AG4" s="43"/>
      <c r="AH4" s="43"/>
      <c r="AI4" s="147"/>
      <c r="AJ4" s="43"/>
      <c r="AK4" s="43"/>
      <c r="AL4" s="43"/>
      <c r="AM4" s="43"/>
      <c r="AN4" s="43"/>
      <c r="AO4" s="43"/>
      <c r="AP4" s="43"/>
    </row>
    <row r="5" spans="1:42" s="47" customFormat="1" ht="32.1" customHeight="1" x14ac:dyDescent="0.25">
      <c r="A5" s="430"/>
      <c r="B5" s="430"/>
      <c r="C5" s="430"/>
      <c r="D5" s="430"/>
      <c r="E5" s="430"/>
      <c r="F5" s="436" t="s">
        <v>470</v>
      </c>
      <c r="G5" s="436" t="s">
        <v>269</v>
      </c>
      <c r="H5" s="436" t="s">
        <v>18</v>
      </c>
      <c r="I5" s="436" t="s">
        <v>479</v>
      </c>
      <c r="J5" s="436"/>
      <c r="K5" s="436" t="s">
        <v>480</v>
      </c>
      <c r="L5" s="436"/>
      <c r="M5" s="436" t="s">
        <v>481</v>
      </c>
      <c r="N5" s="436"/>
      <c r="O5" s="436" t="s">
        <v>482</v>
      </c>
      <c r="P5" s="436"/>
      <c r="Q5" s="436" t="s">
        <v>483</v>
      </c>
      <c r="R5" s="436"/>
      <c r="S5" s="436" t="s">
        <v>18</v>
      </c>
      <c r="T5" s="436"/>
      <c r="U5" s="436"/>
      <c r="V5" s="436" t="s">
        <v>516</v>
      </c>
      <c r="W5" s="436"/>
      <c r="X5" s="436"/>
      <c r="Y5" s="440"/>
      <c r="Z5" s="441"/>
      <c r="AA5" s="442"/>
      <c r="AB5" s="448"/>
      <c r="AC5" s="449"/>
      <c r="AD5" s="450"/>
      <c r="AE5" s="430"/>
      <c r="AF5" s="43"/>
      <c r="AG5" s="43"/>
      <c r="AH5" s="43"/>
      <c r="AI5" s="147"/>
      <c r="AJ5" s="43"/>
      <c r="AK5" s="43"/>
      <c r="AL5" s="43"/>
      <c r="AM5" s="43"/>
      <c r="AN5" s="43"/>
      <c r="AO5" s="43"/>
      <c r="AP5" s="43"/>
    </row>
    <row r="6" spans="1:42" s="47" customFormat="1" x14ac:dyDescent="0.25">
      <c r="A6" s="423"/>
      <c r="B6" s="423"/>
      <c r="C6" s="423"/>
      <c r="D6" s="423"/>
      <c r="E6" s="423"/>
      <c r="F6" s="436"/>
      <c r="G6" s="436"/>
      <c r="H6" s="436"/>
      <c r="I6" s="275" t="s">
        <v>484</v>
      </c>
      <c r="J6" s="275" t="s">
        <v>485</v>
      </c>
      <c r="K6" s="275" t="s">
        <v>484</v>
      </c>
      <c r="L6" s="275" t="s">
        <v>485</v>
      </c>
      <c r="M6" s="275" t="s">
        <v>484</v>
      </c>
      <c r="N6" s="275" t="s">
        <v>485</v>
      </c>
      <c r="O6" s="275" t="s">
        <v>484</v>
      </c>
      <c r="P6" s="275" t="s">
        <v>485</v>
      </c>
      <c r="Q6" s="275" t="s">
        <v>484</v>
      </c>
      <c r="R6" s="275" t="s">
        <v>485</v>
      </c>
      <c r="S6" s="275" t="s">
        <v>484</v>
      </c>
      <c r="T6" s="275" t="s">
        <v>485</v>
      </c>
      <c r="U6" s="275" t="s">
        <v>18</v>
      </c>
      <c r="V6" s="275" t="s">
        <v>484</v>
      </c>
      <c r="W6" s="275" t="s">
        <v>485</v>
      </c>
      <c r="X6" s="275" t="s">
        <v>18</v>
      </c>
      <c r="Y6" s="148" t="s">
        <v>484</v>
      </c>
      <c r="Z6" s="148" t="s">
        <v>485</v>
      </c>
      <c r="AA6" s="148" t="s">
        <v>18</v>
      </c>
      <c r="AB6" s="275" t="s">
        <v>484</v>
      </c>
      <c r="AC6" s="275" t="s">
        <v>485</v>
      </c>
      <c r="AD6" s="275" t="s">
        <v>18</v>
      </c>
      <c r="AE6" s="423"/>
      <c r="AF6" s="43"/>
      <c r="AG6" s="43"/>
      <c r="AH6" s="43"/>
      <c r="AI6" s="147"/>
      <c r="AJ6" s="43"/>
      <c r="AK6" s="43"/>
      <c r="AL6" s="43"/>
      <c r="AM6" s="43"/>
      <c r="AN6" s="43"/>
      <c r="AO6" s="43"/>
      <c r="AP6" s="43"/>
    </row>
    <row r="7" spans="1:42" ht="15" customHeight="1" x14ac:dyDescent="0.25">
      <c r="A7" s="149">
        <v>1</v>
      </c>
      <c r="B7" s="213" t="s">
        <v>429</v>
      </c>
      <c r="C7" s="16"/>
      <c r="D7" s="213" t="s">
        <v>593</v>
      </c>
      <c r="E7" s="295" t="s">
        <v>275</v>
      </c>
      <c r="F7" s="297">
        <f>COUNTIFS(PERSONAL.TÉCNICO!$G$6:$G$255,"ENTRENADOR",PERSONAL.TÉCNICO!$B$6:$B$255,"GASTO_CORRIENTE",PERSONAL.TÉCNICO!$K$6:$K$255,BENEFICIARIOS!E7)</f>
        <v>0</v>
      </c>
      <c r="G7" s="297">
        <f>COUNTIFS(PERSONAL.TÉCNICO!$G$6:$G$255,"ENTRENADOR",PERSONAL.TÉCNICO!$B$6:$B$255,"AUTOGESTIÓN",PERSONAL.TÉCNICO!$K$6:$K$255,BENEFICIARIOS!E7)</f>
        <v>0</v>
      </c>
      <c r="H7" s="297">
        <f>F7+G7</f>
        <v>0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150">
        <f>I7+K7+M7+O7+Q7</f>
        <v>0</v>
      </c>
      <c r="T7" s="150">
        <f>J7+L7+N7+P7+R7</f>
        <v>0</v>
      </c>
      <c r="U7" s="150">
        <f>S7+T7</f>
        <v>0</v>
      </c>
      <c r="V7" s="22"/>
      <c r="W7" s="22"/>
      <c r="X7" s="150">
        <f>V7+W7</f>
        <v>0</v>
      </c>
      <c r="Y7" s="22"/>
      <c r="Z7" s="22"/>
      <c r="AA7" s="150">
        <f>Y7+Z7</f>
        <v>0</v>
      </c>
      <c r="AB7" s="150">
        <f>S7+Y7</f>
        <v>0</v>
      </c>
      <c r="AC7" s="150">
        <f>T7+Z7</f>
        <v>0</v>
      </c>
      <c r="AD7" s="150">
        <f>U7+AA7</f>
        <v>0</v>
      </c>
      <c r="AE7" s="21"/>
      <c r="AG7" s="152"/>
      <c r="AH7" s="153"/>
      <c r="AI7" s="154"/>
    </row>
    <row r="8" spans="1:42" x14ac:dyDescent="0.25">
      <c r="A8" s="149">
        <v>2</v>
      </c>
      <c r="B8" s="213" t="s">
        <v>429</v>
      </c>
      <c r="C8" s="16"/>
      <c r="D8" s="213" t="s">
        <v>594</v>
      </c>
      <c r="E8" s="295" t="s">
        <v>276</v>
      </c>
      <c r="F8" s="297">
        <f>COUNTIFS(PERSONAL.TÉCNICO!$G$6:$G$255,"ENTRENADOR",PERSONAL.TÉCNICO!$B$6:$B$255,"GASTO_CORRIENTE",PERSONAL.TÉCNICO!$K$6:$K$255,BENEFICIARIOS!E8)</f>
        <v>0</v>
      </c>
      <c r="G8" s="297">
        <f>COUNTIFS(PERSONAL.TÉCNICO!$G$6:$G$255,"ENTRENADOR",PERSONAL.TÉCNICO!$B$6:$B$255,"AUTOGESTIÓN",PERSONAL.TÉCNICO!$K$6:$K$255,BENEFICIARIOS!E8)</f>
        <v>0</v>
      </c>
      <c r="H8" s="297">
        <f t="shared" ref="H8:H71" si="0">F8+G8</f>
        <v>0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150">
        <f t="shared" ref="S8:S71" si="1">I8+K8+M8+O8+Q8</f>
        <v>0</v>
      </c>
      <c r="T8" s="150">
        <f t="shared" ref="T8:T71" si="2">J8+L8+N8+P8+R8</f>
        <v>0</v>
      </c>
      <c r="U8" s="150">
        <f t="shared" ref="U8:U71" si="3">S8+T8</f>
        <v>0</v>
      </c>
      <c r="V8" s="22"/>
      <c r="W8" s="22"/>
      <c r="X8" s="150">
        <f t="shared" ref="X8:X71" si="4">V8+W8</f>
        <v>0</v>
      </c>
      <c r="Y8" s="22"/>
      <c r="Z8" s="22"/>
      <c r="AA8" s="150">
        <f t="shared" ref="AA8:AA71" si="5">Y8+Z8</f>
        <v>0</v>
      </c>
      <c r="AB8" s="150">
        <f t="shared" ref="AB8:AB71" si="6">S8+Y8</f>
        <v>0</v>
      </c>
      <c r="AC8" s="150">
        <f t="shared" ref="AC8:AC71" si="7">T8+Z8</f>
        <v>0</v>
      </c>
      <c r="AD8" s="150">
        <f t="shared" ref="AD8:AD71" si="8">U8+AA8</f>
        <v>0</v>
      </c>
      <c r="AE8" s="21"/>
      <c r="AG8" s="152"/>
      <c r="AH8" s="153"/>
      <c r="AI8" s="154"/>
    </row>
    <row r="9" spans="1:42" x14ac:dyDescent="0.25">
      <c r="A9" s="149">
        <v>3</v>
      </c>
      <c r="B9" s="213" t="s">
        <v>429</v>
      </c>
      <c r="C9" s="16"/>
      <c r="D9" s="213" t="s">
        <v>594</v>
      </c>
      <c r="E9" s="295" t="s">
        <v>277</v>
      </c>
      <c r="F9" s="297">
        <f>COUNTIFS(PERSONAL.TÉCNICO!$G$6:$G$255,"ENTRENADOR",PERSONAL.TÉCNICO!$B$6:$B$255,"GASTO_CORRIENTE",PERSONAL.TÉCNICO!$K$6:$K$255,BENEFICIARIOS!E9)</f>
        <v>0</v>
      </c>
      <c r="G9" s="297">
        <f>COUNTIFS(PERSONAL.TÉCNICO!$G$6:$G$255,"ENTRENADOR",PERSONAL.TÉCNICO!$B$6:$B$255,"AUTOGESTIÓN",PERSONAL.TÉCNICO!$K$6:$K$255,BENEFICIARIOS!E9)</f>
        <v>0</v>
      </c>
      <c r="H9" s="297">
        <f t="shared" si="0"/>
        <v>0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150">
        <f t="shared" si="1"/>
        <v>0</v>
      </c>
      <c r="T9" s="150">
        <f t="shared" si="2"/>
        <v>0</v>
      </c>
      <c r="U9" s="150">
        <f t="shared" si="3"/>
        <v>0</v>
      </c>
      <c r="V9" s="22"/>
      <c r="W9" s="22"/>
      <c r="X9" s="150">
        <f t="shared" si="4"/>
        <v>0</v>
      </c>
      <c r="Y9" s="22"/>
      <c r="Z9" s="22"/>
      <c r="AA9" s="150">
        <f t="shared" si="5"/>
        <v>0</v>
      </c>
      <c r="AB9" s="150">
        <f t="shared" si="6"/>
        <v>0</v>
      </c>
      <c r="AC9" s="150">
        <f t="shared" si="7"/>
        <v>0</v>
      </c>
      <c r="AD9" s="150">
        <f t="shared" si="8"/>
        <v>0</v>
      </c>
      <c r="AE9" s="21"/>
      <c r="AG9" s="152"/>
      <c r="AH9" s="153"/>
      <c r="AI9" s="154"/>
    </row>
    <row r="10" spans="1:42" s="155" customFormat="1" x14ac:dyDescent="0.25">
      <c r="A10" s="149">
        <v>4</v>
      </c>
      <c r="B10" s="213" t="s">
        <v>429</v>
      </c>
      <c r="C10" s="16"/>
      <c r="D10" s="213" t="s">
        <v>594</v>
      </c>
      <c r="E10" s="295" t="s">
        <v>278</v>
      </c>
      <c r="F10" s="297">
        <f>COUNTIFS(PERSONAL.TÉCNICO!$G$6:$G$255,"ENTRENADOR",PERSONAL.TÉCNICO!$B$6:$B$255,"GASTO_CORRIENTE",PERSONAL.TÉCNICO!$K$6:$K$255,BENEFICIARIOS!E10)</f>
        <v>0</v>
      </c>
      <c r="G10" s="297">
        <f>COUNTIFS(PERSONAL.TÉCNICO!$G$6:$G$255,"ENTRENADOR",PERSONAL.TÉCNICO!$B$6:$B$255,"AUTOGESTIÓN",PERSONAL.TÉCNICO!$K$6:$K$255,BENEFICIARIOS!E10)</f>
        <v>0</v>
      </c>
      <c r="H10" s="297">
        <f t="shared" si="0"/>
        <v>0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150">
        <f t="shared" si="1"/>
        <v>0</v>
      </c>
      <c r="T10" s="150">
        <f t="shared" si="2"/>
        <v>0</v>
      </c>
      <c r="U10" s="150">
        <f t="shared" si="3"/>
        <v>0</v>
      </c>
      <c r="V10" s="22"/>
      <c r="W10" s="22"/>
      <c r="X10" s="150">
        <f t="shared" si="4"/>
        <v>0</v>
      </c>
      <c r="Y10" s="22"/>
      <c r="Z10" s="22"/>
      <c r="AA10" s="150">
        <f t="shared" si="5"/>
        <v>0</v>
      </c>
      <c r="AB10" s="150">
        <f t="shared" si="6"/>
        <v>0</v>
      </c>
      <c r="AC10" s="150">
        <f t="shared" si="7"/>
        <v>0</v>
      </c>
      <c r="AD10" s="150">
        <f t="shared" si="8"/>
        <v>0</v>
      </c>
      <c r="AE10" s="21"/>
      <c r="AG10" s="156"/>
      <c r="AH10" s="157"/>
      <c r="AI10" s="158"/>
    </row>
    <row r="11" spans="1:42" s="155" customFormat="1" x14ac:dyDescent="0.25">
      <c r="A11" s="149">
        <v>5</v>
      </c>
      <c r="B11" s="213" t="s">
        <v>429</v>
      </c>
      <c r="C11" s="16"/>
      <c r="D11" s="213" t="s">
        <v>595</v>
      </c>
      <c r="E11" s="295" t="s">
        <v>279</v>
      </c>
      <c r="F11" s="297">
        <f>COUNTIFS(PERSONAL.TÉCNICO!$G$6:$G$255,"ENTRENADOR",PERSONAL.TÉCNICO!$B$6:$B$255,"GASTO_CORRIENTE",PERSONAL.TÉCNICO!$K$6:$K$255,BENEFICIARIOS!E11)</f>
        <v>0</v>
      </c>
      <c r="G11" s="297">
        <f>COUNTIFS(PERSONAL.TÉCNICO!$G$6:$G$255,"ENTRENADOR",PERSONAL.TÉCNICO!$B$6:$B$255,"AUTOGESTIÓN",PERSONAL.TÉCNICO!$K$6:$K$255,BENEFICIARIOS!E11)</f>
        <v>0</v>
      </c>
      <c r="H11" s="297">
        <f t="shared" si="0"/>
        <v>0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150">
        <f t="shared" si="1"/>
        <v>0</v>
      </c>
      <c r="T11" s="150">
        <f t="shared" si="2"/>
        <v>0</v>
      </c>
      <c r="U11" s="150">
        <f t="shared" si="3"/>
        <v>0</v>
      </c>
      <c r="V11" s="22"/>
      <c r="W11" s="22"/>
      <c r="X11" s="150">
        <f t="shared" si="4"/>
        <v>0</v>
      </c>
      <c r="Y11" s="22"/>
      <c r="Z11" s="22"/>
      <c r="AA11" s="150">
        <f t="shared" si="5"/>
        <v>0</v>
      </c>
      <c r="AB11" s="150">
        <f t="shared" si="6"/>
        <v>0</v>
      </c>
      <c r="AC11" s="150">
        <f t="shared" si="7"/>
        <v>0</v>
      </c>
      <c r="AD11" s="150">
        <f t="shared" si="8"/>
        <v>0</v>
      </c>
      <c r="AE11" s="21"/>
      <c r="AG11" s="156"/>
      <c r="AH11" s="157"/>
      <c r="AI11" s="158"/>
    </row>
    <row r="12" spans="1:42" s="155" customFormat="1" x14ac:dyDescent="0.25">
      <c r="A12" s="149">
        <v>6</v>
      </c>
      <c r="B12" s="213" t="s">
        <v>429</v>
      </c>
      <c r="C12" s="16"/>
      <c r="D12" s="213" t="s">
        <v>593</v>
      </c>
      <c r="E12" s="295" t="s">
        <v>280</v>
      </c>
      <c r="F12" s="297">
        <f>COUNTIFS(PERSONAL.TÉCNICO!$G$6:$G$255,"ENTRENADOR",PERSONAL.TÉCNICO!$B$6:$B$255,"GASTO_CORRIENTE",PERSONAL.TÉCNICO!$K$6:$K$255,BENEFICIARIOS!E12)</f>
        <v>0</v>
      </c>
      <c r="G12" s="297">
        <f>COUNTIFS(PERSONAL.TÉCNICO!$G$6:$G$255,"ENTRENADOR",PERSONAL.TÉCNICO!$B$6:$B$255,"AUTOGESTIÓN",PERSONAL.TÉCNICO!$K$6:$K$255,BENEFICIARIOS!E12)</f>
        <v>0</v>
      </c>
      <c r="H12" s="297">
        <f t="shared" si="0"/>
        <v>0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150">
        <f t="shared" si="1"/>
        <v>0</v>
      </c>
      <c r="T12" s="150">
        <f t="shared" si="2"/>
        <v>0</v>
      </c>
      <c r="U12" s="150">
        <f t="shared" si="3"/>
        <v>0</v>
      </c>
      <c r="V12" s="22"/>
      <c r="W12" s="22"/>
      <c r="X12" s="150">
        <f t="shared" si="4"/>
        <v>0</v>
      </c>
      <c r="Y12" s="22"/>
      <c r="Z12" s="22"/>
      <c r="AA12" s="150">
        <f t="shared" si="5"/>
        <v>0</v>
      </c>
      <c r="AB12" s="150">
        <f t="shared" si="6"/>
        <v>0</v>
      </c>
      <c r="AC12" s="150">
        <f t="shared" si="7"/>
        <v>0</v>
      </c>
      <c r="AD12" s="150">
        <f t="shared" si="8"/>
        <v>0</v>
      </c>
      <c r="AE12" s="21"/>
      <c r="AG12" s="156"/>
      <c r="AH12" s="157"/>
      <c r="AI12" s="158"/>
    </row>
    <row r="13" spans="1:42" s="155" customFormat="1" x14ac:dyDescent="0.25">
      <c r="A13" s="149">
        <v>7</v>
      </c>
      <c r="B13" s="213" t="s">
        <v>429</v>
      </c>
      <c r="C13" s="16"/>
      <c r="D13" s="213" t="s">
        <v>595</v>
      </c>
      <c r="E13" s="295" t="s">
        <v>281</v>
      </c>
      <c r="F13" s="297">
        <f>COUNTIFS(PERSONAL.TÉCNICO!$G$6:$G$255,"ENTRENADOR",PERSONAL.TÉCNICO!$B$6:$B$255,"GASTO_CORRIENTE",PERSONAL.TÉCNICO!$K$6:$K$255,BENEFICIARIOS!E13)</f>
        <v>0</v>
      </c>
      <c r="G13" s="297">
        <f>COUNTIFS(PERSONAL.TÉCNICO!$G$6:$G$255,"ENTRENADOR",PERSONAL.TÉCNICO!$B$6:$B$255,"AUTOGESTIÓN",PERSONAL.TÉCNICO!$K$6:$K$255,BENEFICIARIOS!E13)</f>
        <v>0</v>
      </c>
      <c r="H13" s="297">
        <f t="shared" si="0"/>
        <v>0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150">
        <f t="shared" si="1"/>
        <v>0</v>
      </c>
      <c r="T13" s="150">
        <f t="shared" si="2"/>
        <v>0</v>
      </c>
      <c r="U13" s="150">
        <f t="shared" si="3"/>
        <v>0</v>
      </c>
      <c r="V13" s="22"/>
      <c r="W13" s="22"/>
      <c r="X13" s="150">
        <f t="shared" si="4"/>
        <v>0</v>
      </c>
      <c r="Y13" s="22"/>
      <c r="Z13" s="22"/>
      <c r="AA13" s="150">
        <f t="shared" si="5"/>
        <v>0</v>
      </c>
      <c r="AB13" s="150">
        <f t="shared" si="6"/>
        <v>0</v>
      </c>
      <c r="AC13" s="150">
        <f t="shared" si="7"/>
        <v>0</v>
      </c>
      <c r="AD13" s="150">
        <f t="shared" si="8"/>
        <v>0</v>
      </c>
      <c r="AE13" s="21"/>
      <c r="AG13" s="156"/>
      <c r="AH13" s="156"/>
      <c r="AI13" s="158"/>
    </row>
    <row r="14" spans="1:42" s="155" customFormat="1" x14ac:dyDescent="0.25">
      <c r="A14" s="149">
        <v>8</v>
      </c>
      <c r="B14" s="213" t="s">
        <v>429</v>
      </c>
      <c r="C14" s="16"/>
      <c r="D14" s="213" t="s">
        <v>595</v>
      </c>
      <c r="E14" s="295" t="s">
        <v>282</v>
      </c>
      <c r="F14" s="297">
        <f>COUNTIFS(PERSONAL.TÉCNICO!$G$6:$G$255,"ENTRENADOR",PERSONAL.TÉCNICO!$B$6:$B$255,"GASTO_CORRIENTE",PERSONAL.TÉCNICO!$K$6:$K$255,BENEFICIARIOS!E14)</f>
        <v>0</v>
      </c>
      <c r="G14" s="297">
        <f>COUNTIFS(PERSONAL.TÉCNICO!$G$6:$G$255,"ENTRENADOR",PERSONAL.TÉCNICO!$B$6:$B$255,"AUTOGESTIÓN",PERSONAL.TÉCNICO!$K$6:$K$255,BENEFICIARIOS!E14)</f>
        <v>0</v>
      </c>
      <c r="H14" s="297">
        <f t="shared" si="0"/>
        <v>0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150">
        <f t="shared" si="1"/>
        <v>0</v>
      </c>
      <c r="T14" s="150">
        <f t="shared" si="2"/>
        <v>0</v>
      </c>
      <c r="U14" s="150">
        <f t="shared" si="3"/>
        <v>0</v>
      </c>
      <c r="V14" s="22"/>
      <c r="W14" s="22"/>
      <c r="X14" s="150">
        <f t="shared" si="4"/>
        <v>0</v>
      </c>
      <c r="Y14" s="22"/>
      <c r="Z14" s="22"/>
      <c r="AA14" s="150">
        <f t="shared" si="5"/>
        <v>0</v>
      </c>
      <c r="AB14" s="150">
        <f t="shared" si="6"/>
        <v>0</v>
      </c>
      <c r="AC14" s="150">
        <f t="shared" si="7"/>
        <v>0</v>
      </c>
      <c r="AD14" s="150">
        <f t="shared" si="8"/>
        <v>0</v>
      </c>
      <c r="AE14" s="21"/>
      <c r="AG14" s="156"/>
      <c r="AH14" s="156"/>
      <c r="AI14" s="158"/>
    </row>
    <row r="15" spans="1:42" s="155" customFormat="1" x14ac:dyDescent="0.25">
      <c r="A15" s="149">
        <v>9</v>
      </c>
      <c r="B15" s="213" t="s">
        <v>429</v>
      </c>
      <c r="C15" s="16"/>
      <c r="D15" s="213" t="s">
        <v>595</v>
      </c>
      <c r="E15" s="295" t="s">
        <v>283</v>
      </c>
      <c r="F15" s="297">
        <f>COUNTIFS(PERSONAL.TÉCNICO!$G$6:$G$255,"ENTRENADOR",PERSONAL.TÉCNICO!$B$6:$B$255,"GASTO_CORRIENTE",PERSONAL.TÉCNICO!$K$6:$K$255,BENEFICIARIOS!E15)</f>
        <v>0</v>
      </c>
      <c r="G15" s="297">
        <f>COUNTIFS(PERSONAL.TÉCNICO!$G$6:$G$255,"ENTRENADOR",PERSONAL.TÉCNICO!$B$6:$B$255,"AUTOGESTIÓN",PERSONAL.TÉCNICO!$K$6:$K$255,BENEFICIARIOS!E15)</f>
        <v>0</v>
      </c>
      <c r="H15" s="297">
        <f t="shared" si="0"/>
        <v>0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150">
        <f t="shared" si="1"/>
        <v>0</v>
      </c>
      <c r="T15" s="150">
        <f t="shared" si="2"/>
        <v>0</v>
      </c>
      <c r="U15" s="150">
        <f t="shared" si="3"/>
        <v>0</v>
      </c>
      <c r="V15" s="22"/>
      <c r="W15" s="22"/>
      <c r="X15" s="150">
        <f t="shared" si="4"/>
        <v>0</v>
      </c>
      <c r="Y15" s="22"/>
      <c r="Z15" s="22"/>
      <c r="AA15" s="150">
        <f t="shared" si="5"/>
        <v>0</v>
      </c>
      <c r="AB15" s="150">
        <f t="shared" si="6"/>
        <v>0</v>
      </c>
      <c r="AC15" s="150">
        <f t="shared" si="7"/>
        <v>0</v>
      </c>
      <c r="AD15" s="150">
        <f t="shared" si="8"/>
        <v>0</v>
      </c>
      <c r="AE15" s="21"/>
      <c r="AG15" s="156"/>
      <c r="AH15" s="156"/>
      <c r="AI15" s="158"/>
    </row>
    <row r="16" spans="1:42" s="155" customFormat="1" x14ac:dyDescent="0.25">
      <c r="A16" s="149">
        <v>10</v>
      </c>
      <c r="B16" s="213" t="s">
        <v>429</v>
      </c>
      <c r="C16" s="16"/>
      <c r="D16" s="213" t="s">
        <v>593</v>
      </c>
      <c r="E16" s="295" t="s">
        <v>284</v>
      </c>
      <c r="F16" s="297">
        <f>COUNTIFS(PERSONAL.TÉCNICO!$G$6:$G$255,"ENTRENADOR",PERSONAL.TÉCNICO!$B$6:$B$255,"GASTO_CORRIENTE",PERSONAL.TÉCNICO!$K$6:$K$255,BENEFICIARIOS!E16)</f>
        <v>0</v>
      </c>
      <c r="G16" s="297">
        <f>COUNTIFS(PERSONAL.TÉCNICO!$G$6:$G$255,"ENTRENADOR",PERSONAL.TÉCNICO!$B$6:$B$255,"AUTOGESTIÓN",PERSONAL.TÉCNICO!$K$6:$K$255,BENEFICIARIOS!E16)</f>
        <v>0</v>
      </c>
      <c r="H16" s="297">
        <f t="shared" si="0"/>
        <v>0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150">
        <f t="shared" si="1"/>
        <v>0</v>
      </c>
      <c r="T16" s="150">
        <f t="shared" si="2"/>
        <v>0</v>
      </c>
      <c r="U16" s="150">
        <f t="shared" si="3"/>
        <v>0</v>
      </c>
      <c r="V16" s="22"/>
      <c r="W16" s="22"/>
      <c r="X16" s="150">
        <f t="shared" si="4"/>
        <v>0</v>
      </c>
      <c r="Y16" s="22"/>
      <c r="Z16" s="22"/>
      <c r="AA16" s="150">
        <f t="shared" si="5"/>
        <v>0</v>
      </c>
      <c r="AB16" s="150">
        <f t="shared" si="6"/>
        <v>0</v>
      </c>
      <c r="AC16" s="150">
        <f t="shared" si="7"/>
        <v>0</v>
      </c>
      <c r="AD16" s="150">
        <f t="shared" si="8"/>
        <v>0</v>
      </c>
      <c r="AE16" s="21"/>
      <c r="AG16" s="156"/>
      <c r="AH16" s="156"/>
      <c r="AI16" s="158"/>
    </row>
    <row r="17" spans="1:35" s="155" customFormat="1" x14ac:dyDescent="0.25">
      <c r="A17" s="149">
        <v>11</v>
      </c>
      <c r="B17" s="213" t="s">
        <v>429</v>
      </c>
      <c r="C17" s="16"/>
      <c r="D17" s="213" t="s">
        <v>593</v>
      </c>
      <c r="E17" s="295" t="s">
        <v>285</v>
      </c>
      <c r="F17" s="297">
        <f>COUNTIFS(PERSONAL.TÉCNICO!$G$6:$G$255,"ENTRENADOR",PERSONAL.TÉCNICO!$B$6:$B$255,"GASTO_CORRIENTE",PERSONAL.TÉCNICO!$K$6:$K$255,BENEFICIARIOS!E17)</f>
        <v>0</v>
      </c>
      <c r="G17" s="297">
        <f>COUNTIFS(PERSONAL.TÉCNICO!$G$6:$G$255,"ENTRENADOR",PERSONAL.TÉCNICO!$B$6:$B$255,"AUTOGESTIÓN",PERSONAL.TÉCNICO!$K$6:$K$255,BENEFICIARIOS!E17)</f>
        <v>0</v>
      </c>
      <c r="H17" s="297">
        <f t="shared" si="0"/>
        <v>0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150">
        <f t="shared" si="1"/>
        <v>0</v>
      </c>
      <c r="T17" s="150">
        <f t="shared" si="2"/>
        <v>0</v>
      </c>
      <c r="U17" s="150">
        <f t="shared" si="3"/>
        <v>0</v>
      </c>
      <c r="V17" s="22"/>
      <c r="W17" s="22"/>
      <c r="X17" s="150">
        <f t="shared" si="4"/>
        <v>0</v>
      </c>
      <c r="Y17" s="22"/>
      <c r="Z17" s="22"/>
      <c r="AA17" s="150">
        <f t="shared" si="5"/>
        <v>0</v>
      </c>
      <c r="AB17" s="150">
        <f t="shared" si="6"/>
        <v>0</v>
      </c>
      <c r="AC17" s="150">
        <f t="shared" si="7"/>
        <v>0</v>
      </c>
      <c r="AD17" s="150">
        <f t="shared" si="8"/>
        <v>0</v>
      </c>
      <c r="AE17" s="21"/>
      <c r="AG17" s="156"/>
      <c r="AH17" s="156"/>
      <c r="AI17" s="158"/>
    </row>
    <row r="18" spans="1:35" s="155" customFormat="1" x14ac:dyDescent="0.25">
      <c r="A18" s="149">
        <v>12</v>
      </c>
      <c r="B18" s="213" t="s">
        <v>429</v>
      </c>
      <c r="C18" s="16"/>
      <c r="D18" s="213" t="s">
        <v>596</v>
      </c>
      <c r="E18" s="295" t="s">
        <v>286</v>
      </c>
      <c r="F18" s="297">
        <f>COUNTIFS(PERSONAL.TÉCNICO!$G$6:$G$255,"ENTRENADOR",PERSONAL.TÉCNICO!$B$6:$B$255,"GASTO_CORRIENTE",PERSONAL.TÉCNICO!$K$6:$K$255,BENEFICIARIOS!E18)</f>
        <v>0</v>
      </c>
      <c r="G18" s="297">
        <f>COUNTIFS(PERSONAL.TÉCNICO!$G$6:$G$255,"ENTRENADOR",PERSONAL.TÉCNICO!$B$6:$B$255,"AUTOGESTIÓN",PERSONAL.TÉCNICO!$K$6:$K$255,BENEFICIARIOS!E18)</f>
        <v>0</v>
      </c>
      <c r="H18" s="297">
        <f t="shared" si="0"/>
        <v>0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150">
        <f t="shared" si="1"/>
        <v>0</v>
      </c>
      <c r="T18" s="150">
        <f t="shared" si="2"/>
        <v>0</v>
      </c>
      <c r="U18" s="150">
        <f t="shared" si="3"/>
        <v>0</v>
      </c>
      <c r="V18" s="22"/>
      <c r="W18" s="22"/>
      <c r="X18" s="150">
        <f t="shared" si="4"/>
        <v>0</v>
      </c>
      <c r="Y18" s="22"/>
      <c r="Z18" s="22"/>
      <c r="AA18" s="150">
        <f t="shared" si="5"/>
        <v>0</v>
      </c>
      <c r="AB18" s="150">
        <f t="shared" si="6"/>
        <v>0</v>
      </c>
      <c r="AC18" s="150">
        <f t="shared" si="7"/>
        <v>0</v>
      </c>
      <c r="AD18" s="150">
        <f t="shared" si="8"/>
        <v>0</v>
      </c>
      <c r="AE18" s="21"/>
      <c r="AG18" s="156"/>
      <c r="AH18" s="157"/>
      <c r="AI18" s="158"/>
    </row>
    <row r="19" spans="1:35" s="155" customFormat="1" x14ac:dyDescent="0.25">
      <c r="A19" s="149">
        <v>13</v>
      </c>
      <c r="B19" s="213" t="s">
        <v>429</v>
      </c>
      <c r="C19" s="16"/>
      <c r="D19" s="213" t="s">
        <v>593</v>
      </c>
      <c r="E19" s="295" t="s">
        <v>287</v>
      </c>
      <c r="F19" s="297">
        <f>COUNTIFS(PERSONAL.TÉCNICO!$G$6:$G$255,"ENTRENADOR",PERSONAL.TÉCNICO!$B$6:$B$255,"GASTO_CORRIENTE",PERSONAL.TÉCNICO!$K$6:$K$255,BENEFICIARIOS!E19)</f>
        <v>0</v>
      </c>
      <c r="G19" s="297">
        <f>COUNTIFS(PERSONAL.TÉCNICO!$G$6:$G$255,"ENTRENADOR",PERSONAL.TÉCNICO!$B$6:$B$255,"AUTOGESTIÓN",PERSONAL.TÉCNICO!$K$6:$K$255,BENEFICIARIOS!E19)</f>
        <v>0</v>
      </c>
      <c r="H19" s="297">
        <f t="shared" si="0"/>
        <v>0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150">
        <f t="shared" si="1"/>
        <v>0</v>
      </c>
      <c r="T19" s="150">
        <f t="shared" si="2"/>
        <v>0</v>
      </c>
      <c r="U19" s="150">
        <f t="shared" si="3"/>
        <v>0</v>
      </c>
      <c r="V19" s="22"/>
      <c r="W19" s="22"/>
      <c r="X19" s="150">
        <f t="shared" si="4"/>
        <v>0</v>
      </c>
      <c r="Y19" s="22"/>
      <c r="Z19" s="22"/>
      <c r="AA19" s="150">
        <f t="shared" si="5"/>
        <v>0</v>
      </c>
      <c r="AB19" s="150">
        <f t="shared" si="6"/>
        <v>0</v>
      </c>
      <c r="AC19" s="150">
        <f t="shared" si="7"/>
        <v>0</v>
      </c>
      <c r="AD19" s="150">
        <f t="shared" si="8"/>
        <v>0</v>
      </c>
      <c r="AE19" s="21"/>
      <c r="AG19" s="156"/>
      <c r="AH19" s="157"/>
      <c r="AI19" s="158"/>
    </row>
    <row r="20" spans="1:35" s="155" customFormat="1" x14ac:dyDescent="0.25">
      <c r="A20" s="149">
        <v>14</v>
      </c>
      <c r="B20" s="213" t="s">
        <v>429</v>
      </c>
      <c r="C20" s="16"/>
      <c r="D20" s="213" t="s">
        <v>594</v>
      </c>
      <c r="E20" s="295" t="s">
        <v>288</v>
      </c>
      <c r="F20" s="297">
        <f>COUNTIFS(PERSONAL.TÉCNICO!$G$6:$G$255,"ENTRENADOR",PERSONAL.TÉCNICO!$B$6:$B$255,"GASTO_CORRIENTE",PERSONAL.TÉCNICO!$K$6:$K$255,BENEFICIARIOS!E20)</f>
        <v>0</v>
      </c>
      <c r="G20" s="297">
        <f>COUNTIFS(PERSONAL.TÉCNICO!$G$6:$G$255,"ENTRENADOR",PERSONAL.TÉCNICO!$B$6:$B$255,"AUTOGESTIÓN",PERSONAL.TÉCNICO!$K$6:$K$255,BENEFICIARIOS!E20)</f>
        <v>0</v>
      </c>
      <c r="H20" s="297">
        <f t="shared" si="0"/>
        <v>0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150">
        <f t="shared" si="1"/>
        <v>0</v>
      </c>
      <c r="T20" s="150">
        <f t="shared" si="2"/>
        <v>0</v>
      </c>
      <c r="U20" s="150">
        <f t="shared" si="3"/>
        <v>0</v>
      </c>
      <c r="V20" s="22"/>
      <c r="W20" s="22"/>
      <c r="X20" s="150">
        <f t="shared" si="4"/>
        <v>0</v>
      </c>
      <c r="Y20" s="22"/>
      <c r="Z20" s="22"/>
      <c r="AA20" s="150">
        <f t="shared" si="5"/>
        <v>0</v>
      </c>
      <c r="AB20" s="150">
        <f t="shared" si="6"/>
        <v>0</v>
      </c>
      <c r="AC20" s="150">
        <f t="shared" si="7"/>
        <v>0</v>
      </c>
      <c r="AD20" s="150">
        <f t="shared" si="8"/>
        <v>0</v>
      </c>
      <c r="AE20" s="21"/>
      <c r="AG20" s="156"/>
      <c r="AH20" s="157"/>
      <c r="AI20" s="158"/>
    </row>
    <row r="21" spans="1:35" s="155" customFormat="1" x14ac:dyDescent="0.25">
      <c r="A21" s="149">
        <v>15</v>
      </c>
      <c r="B21" s="213" t="s">
        <v>429</v>
      </c>
      <c r="C21" s="16"/>
      <c r="D21" s="213" t="s">
        <v>594</v>
      </c>
      <c r="E21" s="295" t="s">
        <v>289</v>
      </c>
      <c r="F21" s="297">
        <f>COUNTIFS(PERSONAL.TÉCNICO!$G$6:$G$255,"ENTRENADOR",PERSONAL.TÉCNICO!$B$6:$B$255,"GASTO_CORRIENTE",PERSONAL.TÉCNICO!$K$6:$K$255,BENEFICIARIOS!E21)</f>
        <v>0</v>
      </c>
      <c r="G21" s="297">
        <f>COUNTIFS(PERSONAL.TÉCNICO!$G$6:$G$255,"ENTRENADOR",PERSONAL.TÉCNICO!$B$6:$B$255,"AUTOGESTIÓN",PERSONAL.TÉCNICO!$K$6:$K$255,BENEFICIARIOS!E21)</f>
        <v>0</v>
      </c>
      <c r="H21" s="297">
        <f t="shared" si="0"/>
        <v>0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150">
        <f t="shared" si="1"/>
        <v>0</v>
      </c>
      <c r="T21" s="150">
        <f t="shared" si="2"/>
        <v>0</v>
      </c>
      <c r="U21" s="150">
        <f t="shared" si="3"/>
        <v>0</v>
      </c>
      <c r="V21" s="22"/>
      <c r="W21" s="22"/>
      <c r="X21" s="150">
        <f t="shared" si="4"/>
        <v>0</v>
      </c>
      <c r="Y21" s="22"/>
      <c r="Z21" s="22"/>
      <c r="AA21" s="150">
        <f t="shared" si="5"/>
        <v>0</v>
      </c>
      <c r="AB21" s="150">
        <f t="shared" si="6"/>
        <v>0</v>
      </c>
      <c r="AC21" s="150">
        <f t="shared" si="7"/>
        <v>0</v>
      </c>
      <c r="AD21" s="150">
        <f t="shared" si="8"/>
        <v>0</v>
      </c>
      <c r="AE21" s="21"/>
      <c r="AG21" s="156"/>
      <c r="AH21" s="157"/>
      <c r="AI21" s="158"/>
    </row>
    <row r="22" spans="1:35" s="155" customFormat="1" x14ac:dyDescent="0.25">
      <c r="A22" s="149">
        <v>16</v>
      </c>
      <c r="B22" s="213" t="s">
        <v>429</v>
      </c>
      <c r="C22" s="16"/>
      <c r="D22" s="213" t="s">
        <v>594</v>
      </c>
      <c r="E22" s="295" t="s">
        <v>290</v>
      </c>
      <c r="F22" s="297">
        <f>COUNTIFS(PERSONAL.TÉCNICO!$G$6:$G$255,"ENTRENADOR",PERSONAL.TÉCNICO!$B$6:$B$255,"GASTO_CORRIENTE",PERSONAL.TÉCNICO!$K$6:$K$255,BENEFICIARIOS!E22)</f>
        <v>0</v>
      </c>
      <c r="G22" s="297">
        <f>COUNTIFS(PERSONAL.TÉCNICO!$G$6:$G$255,"ENTRENADOR",PERSONAL.TÉCNICO!$B$6:$B$255,"AUTOGESTIÓN",PERSONAL.TÉCNICO!$K$6:$K$255,BENEFICIARIOS!E22)</f>
        <v>0</v>
      </c>
      <c r="H22" s="297">
        <f t="shared" si="0"/>
        <v>0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150">
        <f t="shared" si="1"/>
        <v>0</v>
      </c>
      <c r="T22" s="150">
        <f t="shared" si="2"/>
        <v>0</v>
      </c>
      <c r="U22" s="150">
        <f t="shared" si="3"/>
        <v>0</v>
      </c>
      <c r="V22" s="22"/>
      <c r="W22" s="22"/>
      <c r="X22" s="150">
        <f t="shared" si="4"/>
        <v>0</v>
      </c>
      <c r="Y22" s="22"/>
      <c r="Z22" s="22"/>
      <c r="AA22" s="150">
        <f t="shared" si="5"/>
        <v>0</v>
      </c>
      <c r="AB22" s="150">
        <f t="shared" si="6"/>
        <v>0</v>
      </c>
      <c r="AC22" s="150">
        <f t="shared" si="7"/>
        <v>0</v>
      </c>
      <c r="AD22" s="150">
        <f t="shared" si="8"/>
        <v>0</v>
      </c>
      <c r="AE22" s="21"/>
      <c r="AG22" s="156"/>
      <c r="AH22" s="157"/>
      <c r="AI22" s="158"/>
    </row>
    <row r="23" spans="1:35" s="155" customFormat="1" x14ac:dyDescent="0.25">
      <c r="A23" s="149">
        <v>17</v>
      </c>
      <c r="B23" s="213" t="s">
        <v>429</v>
      </c>
      <c r="C23" s="16"/>
      <c r="D23" s="213" t="s">
        <v>593</v>
      </c>
      <c r="E23" s="295" t="s">
        <v>291</v>
      </c>
      <c r="F23" s="297">
        <f>COUNTIFS(PERSONAL.TÉCNICO!$G$6:$G$255,"ENTRENADOR",PERSONAL.TÉCNICO!$B$6:$B$255,"GASTO_CORRIENTE",PERSONAL.TÉCNICO!$K$6:$K$255,BENEFICIARIOS!E23)</f>
        <v>0</v>
      </c>
      <c r="G23" s="297">
        <f>COUNTIFS(PERSONAL.TÉCNICO!$G$6:$G$255,"ENTRENADOR",PERSONAL.TÉCNICO!$B$6:$B$255,"AUTOGESTIÓN",PERSONAL.TÉCNICO!$K$6:$K$255,BENEFICIARIOS!E23)</f>
        <v>0</v>
      </c>
      <c r="H23" s="297">
        <f t="shared" si="0"/>
        <v>0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150">
        <f t="shared" si="1"/>
        <v>0</v>
      </c>
      <c r="T23" s="150">
        <f t="shared" si="2"/>
        <v>0</v>
      </c>
      <c r="U23" s="150">
        <f t="shared" si="3"/>
        <v>0</v>
      </c>
      <c r="V23" s="22"/>
      <c r="W23" s="22"/>
      <c r="X23" s="150">
        <f t="shared" si="4"/>
        <v>0</v>
      </c>
      <c r="Y23" s="22"/>
      <c r="Z23" s="22"/>
      <c r="AA23" s="150">
        <f t="shared" si="5"/>
        <v>0</v>
      </c>
      <c r="AB23" s="150">
        <f t="shared" si="6"/>
        <v>0</v>
      </c>
      <c r="AC23" s="150">
        <f t="shared" si="7"/>
        <v>0</v>
      </c>
      <c r="AD23" s="150">
        <f t="shared" si="8"/>
        <v>0</v>
      </c>
      <c r="AE23" s="21"/>
      <c r="AG23" s="156"/>
      <c r="AH23" s="157"/>
      <c r="AI23" s="158"/>
    </row>
    <row r="24" spans="1:35" s="155" customFormat="1" x14ac:dyDescent="0.25">
      <c r="A24" s="149">
        <v>18</v>
      </c>
      <c r="B24" s="213" t="s">
        <v>429</v>
      </c>
      <c r="C24" s="16"/>
      <c r="D24" s="213" t="s">
        <v>593</v>
      </c>
      <c r="E24" s="295" t="s">
        <v>292</v>
      </c>
      <c r="F24" s="297">
        <f>COUNTIFS(PERSONAL.TÉCNICO!$G$6:$G$255,"ENTRENADOR",PERSONAL.TÉCNICO!$B$6:$B$255,"GASTO_CORRIENTE",PERSONAL.TÉCNICO!$K$6:$K$255,BENEFICIARIOS!E24)</f>
        <v>0</v>
      </c>
      <c r="G24" s="297">
        <f>COUNTIFS(PERSONAL.TÉCNICO!$G$6:$G$255,"ENTRENADOR",PERSONAL.TÉCNICO!$B$6:$B$255,"AUTOGESTIÓN",PERSONAL.TÉCNICO!$K$6:$K$255,BENEFICIARIOS!E24)</f>
        <v>0</v>
      </c>
      <c r="H24" s="297">
        <f t="shared" si="0"/>
        <v>0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150">
        <f t="shared" si="1"/>
        <v>0</v>
      </c>
      <c r="T24" s="150">
        <f t="shared" si="2"/>
        <v>0</v>
      </c>
      <c r="U24" s="150">
        <f t="shared" si="3"/>
        <v>0</v>
      </c>
      <c r="V24" s="22"/>
      <c r="W24" s="22"/>
      <c r="X24" s="150">
        <f t="shared" si="4"/>
        <v>0</v>
      </c>
      <c r="Y24" s="22"/>
      <c r="Z24" s="22"/>
      <c r="AA24" s="150">
        <f t="shared" si="5"/>
        <v>0</v>
      </c>
      <c r="AB24" s="150">
        <f t="shared" si="6"/>
        <v>0</v>
      </c>
      <c r="AC24" s="150">
        <f t="shared" si="7"/>
        <v>0</v>
      </c>
      <c r="AD24" s="150">
        <f t="shared" si="8"/>
        <v>0</v>
      </c>
      <c r="AE24" s="21"/>
      <c r="AG24" s="156"/>
      <c r="AH24" s="157"/>
      <c r="AI24" s="158"/>
    </row>
    <row r="25" spans="1:35" s="155" customFormat="1" x14ac:dyDescent="0.25">
      <c r="A25" s="149">
        <v>19</v>
      </c>
      <c r="B25" s="213" t="s">
        <v>429</v>
      </c>
      <c r="C25" s="16"/>
      <c r="D25" s="213" t="s">
        <v>596</v>
      </c>
      <c r="E25" s="295" t="s">
        <v>293</v>
      </c>
      <c r="F25" s="297">
        <f>COUNTIFS(PERSONAL.TÉCNICO!$G$6:$G$255,"ENTRENADOR",PERSONAL.TÉCNICO!$B$6:$B$255,"GASTO_CORRIENTE",PERSONAL.TÉCNICO!$K$6:$K$255,BENEFICIARIOS!E25)</f>
        <v>0</v>
      </c>
      <c r="G25" s="297">
        <f>COUNTIFS(PERSONAL.TÉCNICO!$G$6:$G$255,"ENTRENADOR",PERSONAL.TÉCNICO!$B$6:$B$255,"AUTOGESTIÓN",PERSONAL.TÉCNICO!$K$6:$K$255,BENEFICIARIOS!E25)</f>
        <v>0</v>
      </c>
      <c r="H25" s="297">
        <f t="shared" si="0"/>
        <v>0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150">
        <f t="shared" si="1"/>
        <v>0</v>
      </c>
      <c r="T25" s="150">
        <f t="shared" si="2"/>
        <v>0</v>
      </c>
      <c r="U25" s="150">
        <f t="shared" si="3"/>
        <v>0</v>
      </c>
      <c r="V25" s="22"/>
      <c r="W25" s="22"/>
      <c r="X25" s="150">
        <f t="shared" si="4"/>
        <v>0</v>
      </c>
      <c r="Y25" s="22"/>
      <c r="Z25" s="22"/>
      <c r="AA25" s="150">
        <f t="shared" si="5"/>
        <v>0</v>
      </c>
      <c r="AB25" s="150">
        <f t="shared" si="6"/>
        <v>0</v>
      </c>
      <c r="AC25" s="150">
        <f t="shared" si="7"/>
        <v>0</v>
      </c>
      <c r="AD25" s="150">
        <f t="shared" si="8"/>
        <v>0</v>
      </c>
      <c r="AE25" s="21"/>
      <c r="AG25" s="156"/>
      <c r="AH25" s="157"/>
      <c r="AI25" s="158"/>
    </row>
    <row r="26" spans="1:35" s="155" customFormat="1" x14ac:dyDescent="0.25">
      <c r="A26" s="149">
        <v>20</v>
      </c>
      <c r="B26" s="213" t="s">
        <v>429</v>
      </c>
      <c r="C26" s="16"/>
      <c r="D26" s="213" t="s">
        <v>593</v>
      </c>
      <c r="E26" s="295" t="s">
        <v>294</v>
      </c>
      <c r="F26" s="297">
        <f>COUNTIFS(PERSONAL.TÉCNICO!$G$6:$G$255,"ENTRENADOR",PERSONAL.TÉCNICO!$B$6:$B$255,"GASTO_CORRIENTE",PERSONAL.TÉCNICO!$K$6:$K$255,BENEFICIARIOS!E26)</f>
        <v>0</v>
      </c>
      <c r="G26" s="297">
        <f>COUNTIFS(PERSONAL.TÉCNICO!$G$6:$G$255,"ENTRENADOR",PERSONAL.TÉCNICO!$B$6:$B$255,"AUTOGESTIÓN",PERSONAL.TÉCNICO!$K$6:$K$255,BENEFICIARIOS!E26)</f>
        <v>0</v>
      </c>
      <c r="H26" s="297">
        <f t="shared" si="0"/>
        <v>0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150">
        <f t="shared" si="1"/>
        <v>0</v>
      </c>
      <c r="T26" s="150">
        <f t="shared" si="2"/>
        <v>0</v>
      </c>
      <c r="U26" s="150">
        <f t="shared" si="3"/>
        <v>0</v>
      </c>
      <c r="V26" s="22"/>
      <c r="W26" s="22"/>
      <c r="X26" s="150">
        <f t="shared" si="4"/>
        <v>0</v>
      </c>
      <c r="Y26" s="22"/>
      <c r="Z26" s="22"/>
      <c r="AA26" s="150">
        <f t="shared" si="5"/>
        <v>0</v>
      </c>
      <c r="AB26" s="150">
        <f t="shared" si="6"/>
        <v>0</v>
      </c>
      <c r="AC26" s="150">
        <f t="shared" si="7"/>
        <v>0</v>
      </c>
      <c r="AD26" s="150">
        <f t="shared" si="8"/>
        <v>0</v>
      </c>
      <c r="AE26" s="21"/>
      <c r="AG26" s="156"/>
      <c r="AH26" s="157"/>
      <c r="AI26" s="158"/>
    </row>
    <row r="27" spans="1:35" s="155" customFormat="1" x14ac:dyDescent="0.25">
      <c r="A27" s="149">
        <v>21</v>
      </c>
      <c r="B27" s="213" t="s">
        <v>429</v>
      </c>
      <c r="C27" s="16"/>
      <c r="D27" s="213" t="s">
        <v>594</v>
      </c>
      <c r="E27" s="295" t="s">
        <v>295</v>
      </c>
      <c r="F27" s="297">
        <f>COUNTIFS(PERSONAL.TÉCNICO!$G$6:$G$255,"ENTRENADOR",PERSONAL.TÉCNICO!$B$6:$B$255,"GASTO_CORRIENTE",PERSONAL.TÉCNICO!$K$6:$K$255,BENEFICIARIOS!E27)</f>
        <v>0</v>
      </c>
      <c r="G27" s="297">
        <f>COUNTIFS(PERSONAL.TÉCNICO!$G$6:$G$255,"ENTRENADOR",PERSONAL.TÉCNICO!$B$6:$B$255,"AUTOGESTIÓN",PERSONAL.TÉCNICO!$K$6:$K$255,BENEFICIARIOS!E27)</f>
        <v>0</v>
      </c>
      <c r="H27" s="297">
        <f t="shared" si="0"/>
        <v>0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150">
        <f t="shared" si="1"/>
        <v>0</v>
      </c>
      <c r="T27" s="150">
        <f t="shared" si="2"/>
        <v>0</v>
      </c>
      <c r="U27" s="150">
        <f t="shared" si="3"/>
        <v>0</v>
      </c>
      <c r="V27" s="22"/>
      <c r="W27" s="22"/>
      <c r="X27" s="150">
        <f t="shared" si="4"/>
        <v>0</v>
      </c>
      <c r="Y27" s="22"/>
      <c r="Z27" s="22"/>
      <c r="AA27" s="150">
        <f t="shared" si="5"/>
        <v>0</v>
      </c>
      <c r="AB27" s="150">
        <f t="shared" si="6"/>
        <v>0</v>
      </c>
      <c r="AC27" s="150">
        <f t="shared" si="7"/>
        <v>0</v>
      </c>
      <c r="AD27" s="150">
        <f t="shared" si="8"/>
        <v>0</v>
      </c>
      <c r="AE27" s="21"/>
      <c r="AG27" s="156"/>
      <c r="AH27" s="157"/>
      <c r="AI27" s="158"/>
    </row>
    <row r="28" spans="1:35" s="155" customFormat="1" x14ac:dyDescent="0.25">
      <c r="A28" s="149">
        <v>22</v>
      </c>
      <c r="B28" s="213" t="s">
        <v>429</v>
      </c>
      <c r="C28" s="16"/>
      <c r="D28" s="213" t="s">
        <v>595</v>
      </c>
      <c r="E28" s="295" t="s">
        <v>296</v>
      </c>
      <c r="F28" s="297">
        <f>COUNTIFS(PERSONAL.TÉCNICO!$G$6:$G$255,"ENTRENADOR",PERSONAL.TÉCNICO!$B$6:$B$255,"GASTO_CORRIENTE",PERSONAL.TÉCNICO!$K$6:$K$255,BENEFICIARIOS!E28)</f>
        <v>0</v>
      </c>
      <c r="G28" s="297">
        <f>COUNTIFS(PERSONAL.TÉCNICO!$G$6:$G$255,"ENTRENADOR",PERSONAL.TÉCNICO!$B$6:$B$255,"AUTOGESTIÓN",PERSONAL.TÉCNICO!$K$6:$K$255,BENEFICIARIOS!E28)</f>
        <v>0</v>
      </c>
      <c r="H28" s="297">
        <f t="shared" si="0"/>
        <v>0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150">
        <f t="shared" si="1"/>
        <v>0</v>
      </c>
      <c r="T28" s="150">
        <f t="shared" si="2"/>
        <v>0</v>
      </c>
      <c r="U28" s="150">
        <f t="shared" si="3"/>
        <v>0</v>
      </c>
      <c r="V28" s="22"/>
      <c r="W28" s="22"/>
      <c r="X28" s="150">
        <f t="shared" si="4"/>
        <v>0</v>
      </c>
      <c r="Y28" s="22"/>
      <c r="Z28" s="22"/>
      <c r="AA28" s="150">
        <f t="shared" si="5"/>
        <v>0</v>
      </c>
      <c r="AB28" s="150">
        <f t="shared" si="6"/>
        <v>0</v>
      </c>
      <c r="AC28" s="150">
        <f t="shared" si="7"/>
        <v>0</v>
      </c>
      <c r="AD28" s="150">
        <f t="shared" si="8"/>
        <v>0</v>
      </c>
      <c r="AE28" s="21"/>
      <c r="AG28" s="156"/>
      <c r="AH28" s="157"/>
      <c r="AI28" s="158"/>
    </row>
    <row r="29" spans="1:35" s="155" customFormat="1" x14ac:dyDescent="0.25">
      <c r="A29" s="149">
        <v>23</v>
      </c>
      <c r="B29" s="213" t="s">
        <v>429</v>
      </c>
      <c r="C29" s="16"/>
      <c r="D29" s="213" t="s">
        <v>593</v>
      </c>
      <c r="E29" s="295" t="s">
        <v>297</v>
      </c>
      <c r="F29" s="297">
        <f>COUNTIFS(PERSONAL.TÉCNICO!$G$6:$G$255,"ENTRENADOR",PERSONAL.TÉCNICO!$B$6:$B$255,"GASTO_CORRIENTE",PERSONAL.TÉCNICO!$K$6:$K$255,BENEFICIARIOS!E29)</f>
        <v>0</v>
      </c>
      <c r="G29" s="297">
        <f>COUNTIFS(PERSONAL.TÉCNICO!$G$6:$G$255,"ENTRENADOR",PERSONAL.TÉCNICO!$B$6:$B$255,"AUTOGESTIÓN",PERSONAL.TÉCNICO!$K$6:$K$255,BENEFICIARIOS!E29)</f>
        <v>0</v>
      </c>
      <c r="H29" s="297">
        <f t="shared" si="0"/>
        <v>0</v>
      </c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150">
        <f t="shared" si="1"/>
        <v>0</v>
      </c>
      <c r="T29" s="150">
        <f t="shared" si="2"/>
        <v>0</v>
      </c>
      <c r="U29" s="150">
        <f t="shared" si="3"/>
        <v>0</v>
      </c>
      <c r="V29" s="22"/>
      <c r="W29" s="22"/>
      <c r="X29" s="150">
        <f t="shared" si="4"/>
        <v>0</v>
      </c>
      <c r="Y29" s="22"/>
      <c r="Z29" s="22"/>
      <c r="AA29" s="150">
        <f t="shared" si="5"/>
        <v>0</v>
      </c>
      <c r="AB29" s="150">
        <f t="shared" si="6"/>
        <v>0</v>
      </c>
      <c r="AC29" s="150">
        <f t="shared" si="7"/>
        <v>0</v>
      </c>
      <c r="AD29" s="150">
        <f t="shared" si="8"/>
        <v>0</v>
      </c>
      <c r="AE29" s="21"/>
      <c r="AG29" s="156"/>
      <c r="AH29" s="157"/>
      <c r="AI29" s="158"/>
    </row>
    <row r="30" spans="1:35" s="155" customFormat="1" x14ac:dyDescent="0.25">
      <c r="A30" s="149">
        <v>24</v>
      </c>
      <c r="B30" s="213" t="s">
        <v>429</v>
      </c>
      <c r="C30" s="16"/>
      <c r="D30" s="213" t="s">
        <v>595</v>
      </c>
      <c r="E30" s="295" t="s">
        <v>298</v>
      </c>
      <c r="F30" s="297">
        <f>COUNTIFS(PERSONAL.TÉCNICO!$G$6:$G$255,"ENTRENADOR",PERSONAL.TÉCNICO!$B$6:$B$255,"GASTO_CORRIENTE",PERSONAL.TÉCNICO!$K$6:$K$255,BENEFICIARIOS!E30)</f>
        <v>0</v>
      </c>
      <c r="G30" s="297">
        <f>COUNTIFS(PERSONAL.TÉCNICO!$G$6:$G$255,"ENTRENADOR",PERSONAL.TÉCNICO!$B$6:$B$255,"AUTOGESTIÓN",PERSONAL.TÉCNICO!$K$6:$K$255,BENEFICIARIOS!E30)</f>
        <v>0</v>
      </c>
      <c r="H30" s="297">
        <f t="shared" si="0"/>
        <v>0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150">
        <f t="shared" si="1"/>
        <v>0</v>
      </c>
      <c r="T30" s="150">
        <f t="shared" si="2"/>
        <v>0</v>
      </c>
      <c r="U30" s="150">
        <f t="shared" si="3"/>
        <v>0</v>
      </c>
      <c r="V30" s="22"/>
      <c r="W30" s="22"/>
      <c r="X30" s="150">
        <f t="shared" si="4"/>
        <v>0</v>
      </c>
      <c r="Y30" s="22"/>
      <c r="Z30" s="22"/>
      <c r="AA30" s="150">
        <f t="shared" si="5"/>
        <v>0</v>
      </c>
      <c r="AB30" s="150">
        <f t="shared" si="6"/>
        <v>0</v>
      </c>
      <c r="AC30" s="150">
        <f t="shared" si="7"/>
        <v>0</v>
      </c>
      <c r="AD30" s="150">
        <f t="shared" si="8"/>
        <v>0</v>
      </c>
      <c r="AE30" s="21"/>
      <c r="AG30" s="156"/>
      <c r="AH30" s="157"/>
      <c r="AI30" s="158"/>
    </row>
    <row r="31" spans="1:35" s="155" customFormat="1" x14ac:dyDescent="0.25">
      <c r="A31" s="149">
        <v>25</v>
      </c>
      <c r="B31" s="213" t="s">
        <v>429</v>
      </c>
      <c r="C31" s="16"/>
      <c r="D31" s="213" t="s">
        <v>595</v>
      </c>
      <c r="E31" s="295" t="s">
        <v>299</v>
      </c>
      <c r="F31" s="297">
        <f>COUNTIFS(PERSONAL.TÉCNICO!$G$6:$G$255,"ENTRENADOR",PERSONAL.TÉCNICO!$B$6:$B$255,"GASTO_CORRIENTE",PERSONAL.TÉCNICO!$K$6:$K$255,BENEFICIARIOS!E31)</f>
        <v>0</v>
      </c>
      <c r="G31" s="297">
        <f>COUNTIFS(PERSONAL.TÉCNICO!$G$6:$G$255,"ENTRENADOR",PERSONAL.TÉCNICO!$B$6:$B$255,"AUTOGESTIÓN",PERSONAL.TÉCNICO!$K$6:$K$255,BENEFICIARIOS!E31)</f>
        <v>0</v>
      </c>
      <c r="H31" s="297">
        <f t="shared" si="0"/>
        <v>0</v>
      </c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150">
        <f t="shared" si="1"/>
        <v>0</v>
      </c>
      <c r="T31" s="150">
        <f t="shared" si="2"/>
        <v>0</v>
      </c>
      <c r="U31" s="150">
        <f t="shared" si="3"/>
        <v>0</v>
      </c>
      <c r="V31" s="22"/>
      <c r="W31" s="22"/>
      <c r="X31" s="150">
        <f t="shared" si="4"/>
        <v>0</v>
      </c>
      <c r="Y31" s="22"/>
      <c r="Z31" s="22"/>
      <c r="AA31" s="150">
        <f t="shared" si="5"/>
        <v>0</v>
      </c>
      <c r="AB31" s="150">
        <f t="shared" si="6"/>
        <v>0</v>
      </c>
      <c r="AC31" s="150">
        <f t="shared" si="7"/>
        <v>0</v>
      </c>
      <c r="AD31" s="150">
        <f t="shared" si="8"/>
        <v>0</v>
      </c>
      <c r="AE31" s="21"/>
      <c r="AG31" s="156"/>
      <c r="AH31" s="157"/>
      <c r="AI31" s="158"/>
    </row>
    <row r="32" spans="1:35" s="155" customFormat="1" x14ac:dyDescent="0.25">
      <c r="A32" s="149">
        <v>26</v>
      </c>
      <c r="B32" s="213" t="s">
        <v>429</v>
      </c>
      <c r="C32" s="16"/>
      <c r="D32" s="213" t="s">
        <v>596</v>
      </c>
      <c r="E32" s="295" t="s">
        <v>465</v>
      </c>
      <c r="F32" s="297">
        <f>COUNTIFS(PERSONAL.TÉCNICO!$G$6:$G$255,"ENTRENADOR",PERSONAL.TÉCNICO!$B$6:$B$255,"GASTO_CORRIENTE",PERSONAL.TÉCNICO!$K$6:$K$255,BENEFICIARIOS!E32)</f>
        <v>0</v>
      </c>
      <c r="G32" s="297">
        <f>COUNTIFS(PERSONAL.TÉCNICO!$G$6:$G$255,"ENTRENADOR",PERSONAL.TÉCNICO!$B$6:$B$255,"AUTOGESTIÓN",PERSONAL.TÉCNICO!$K$6:$K$255,BENEFICIARIOS!E32)</f>
        <v>0</v>
      </c>
      <c r="H32" s="297">
        <f t="shared" si="0"/>
        <v>0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150">
        <f t="shared" si="1"/>
        <v>0</v>
      </c>
      <c r="T32" s="150">
        <f t="shared" si="2"/>
        <v>0</v>
      </c>
      <c r="U32" s="150">
        <f t="shared" si="3"/>
        <v>0</v>
      </c>
      <c r="V32" s="22"/>
      <c r="W32" s="22"/>
      <c r="X32" s="150">
        <f t="shared" si="4"/>
        <v>0</v>
      </c>
      <c r="Y32" s="22"/>
      <c r="Z32" s="22"/>
      <c r="AA32" s="150">
        <f t="shared" si="5"/>
        <v>0</v>
      </c>
      <c r="AB32" s="150">
        <f t="shared" si="6"/>
        <v>0</v>
      </c>
      <c r="AC32" s="150">
        <f t="shared" si="7"/>
        <v>0</v>
      </c>
      <c r="AD32" s="150">
        <f t="shared" si="8"/>
        <v>0</v>
      </c>
      <c r="AE32" s="21"/>
      <c r="AG32" s="156"/>
      <c r="AH32" s="157"/>
      <c r="AI32" s="158"/>
    </row>
    <row r="33" spans="1:35" s="155" customFormat="1" x14ac:dyDescent="0.25">
      <c r="A33" s="149">
        <v>27</v>
      </c>
      <c r="B33" s="213" t="s">
        <v>429</v>
      </c>
      <c r="C33" s="16"/>
      <c r="D33" s="213" t="s">
        <v>596</v>
      </c>
      <c r="E33" s="295" t="s">
        <v>300</v>
      </c>
      <c r="F33" s="297">
        <f>COUNTIFS(PERSONAL.TÉCNICO!$G$6:$G$255,"ENTRENADOR",PERSONAL.TÉCNICO!$B$6:$B$255,"GASTO_CORRIENTE",PERSONAL.TÉCNICO!$K$6:$K$255,BENEFICIARIOS!E33)</f>
        <v>0</v>
      </c>
      <c r="G33" s="297">
        <f>COUNTIFS(PERSONAL.TÉCNICO!$G$6:$G$255,"ENTRENADOR",PERSONAL.TÉCNICO!$B$6:$B$255,"AUTOGESTIÓN",PERSONAL.TÉCNICO!$K$6:$K$255,BENEFICIARIOS!E33)</f>
        <v>0</v>
      </c>
      <c r="H33" s="297">
        <f t="shared" si="0"/>
        <v>0</v>
      </c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150">
        <f t="shared" si="1"/>
        <v>0</v>
      </c>
      <c r="T33" s="150">
        <f t="shared" si="2"/>
        <v>0</v>
      </c>
      <c r="U33" s="150">
        <f t="shared" si="3"/>
        <v>0</v>
      </c>
      <c r="V33" s="22"/>
      <c r="W33" s="22"/>
      <c r="X33" s="150">
        <f t="shared" si="4"/>
        <v>0</v>
      </c>
      <c r="Y33" s="22"/>
      <c r="Z33" s="22"/>
      <c r="AA33" s="150">
        <f t="shared" si="5"/>
        <v>0</v>
      </c>
      <c r="AB33" s="150">
        <f t="shared" si="6"/>
        <v>0</v>
      </c>
      <c r="AC33" s="150">
        <f t="shared" si="7"/>
        <v>0</v>
      </c>
      <c r="AD33" s="150">
        <f t="shared" si="8"/>
        <v>0</v>
      </c>
      <c r="AE33" s="21"/>
      <c r="AG33" s="156"/>
      <c r="AH33" s="157"/>
      <c r="AI33" s="158"/>
    </row>
    <row r="34" spans="1:35" s="155" customFormat="1" x14ac:dyDescent="0.25">
      <c r="A34" s="149">
        <v>28</v>
      </c>
      <c r="B34" s="213" t="s">
        <v>429</v>
      </c>
      <c r="C34" s="16"/>
      <c r="D34" s="213" t="s">
        <v>596</v>
      </c>
      <c r="E34" s="295" t="s">
        <v>301</v>
      </c>
      <c r="F34" s="297">
        <f>COUNTIFS(PERSONAL.TÉCNICO!$G$6:$G$255,"ENTRENADOR",PERSONAL.TÉCNICO!$B$6:$B$255,"GASTO_CORRIENTE",PERSONAL.TÉCNICO!$K$6:$K$255,BENEFICIARIOS!E34)</f>
        <v>0</v>
      </c>
      <c r="G34" s="297">
        <f>COUNTIFS(PERSONAL.TÉCNICO!$G$6:$G$255,"ENTRENADOR",PERSONAL.TÉCNICO!$B$6:$B$255,"AUTOGESTIÓN",PERSONAL.TÉCNICO!$K$6:$K$255,BENEFICIARIOS!E34)</f>
        <v>0</v>
      </c>
      <c r="H34" s="297">
        <f t="shared" si="0"/>
        <v>0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150">
        <f t="shared" si="1"/>
        <v>0</v>
      </c>
      <c r="T34" s="150">
        <f t="shared" si="2"/>
        <v>0</v>
      </c>
      <c r="U34" s="150">
        <f t="shared" si="3"/>
        <v>0</v>
      </c>
      <c r="V34" s="22"/>
      <c r="W34" s="22"/>
      <c r="X34" s="150">
        <f t="shared" si="4"/>
        <v>0</v>
      </c>
      <c r="Y34" s="22"/>
      <c r="Z34" s="22"/>
      <c r="AA34" s="150">
        <f t="shared" si="5"/>
        <v>0</v>
      </c>
      <c r="AB34" s="150">
        <f t="shared" si="6"/>
        <v>0</v>
      </c>
      <c r="AC34" s="150">
        <f t="shared" si="7"/>
        <v>0</v>
      </c>
      <c r="AD34" s="150">
        <f t="shared" si="8"/>
        <v>0</v>
      </c>
      <c r="AE34" s="17"/>
      <c r="AG34" s="156"/>
      <c r="AH34" s="157"/>
      <c r="AI34" s="158"/>
    </row>
    <row r="35" spans="1:35" s="155" customFormat="1" x14ac:dyDescent="0.25">
      <c r="A35" s="149">
        <v>29</v>
      </c>
      <c r="B35" s="213" t="s">
        <v>429</v>
      </c>
      <c r="C35" s="16"/>
      <c r="D35" s="213" t="s">
        <v>596</v>
      </c>
      <c r="E35" s="295" t="s">
        <v>466</v>
      </c>
      <c r="F35" s="297">
        <f>COUNTIFS(PERSONAL.TÉCNICO!$G$6:$G$255,"ENTRENADOR",PERSONAL.TÉCNICO!$B$6:$B$255,"GASTO_CORRIENTE",PERSONAL.TÉCNICO!$K$6:$K$255,BENEFICIARIOS!E35)</f>
        <v>0</v>
      </c>
      <c r="G35" s="297">
        <f>COUNTIFS(PERSONAL.TÉCNICO!$G$6:$G$255,"ENTRENADOR",PERSONAL.TÉCNICO!$B$6:$B$255,"AUTOGESTIÓN",PERSONAL.TÉCNICO!$K$6:$K$255,BENEFICIARIOS!E35)</f>
        <v>0</v>
      </c>
      <c r="H35" s="297">
        <f t="shared" si="0"/>
        <v>0</v>
      </c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150">
        <f t="shared" si="1"/>
        <v>0</v>
      </c>
      <c r="T35" s="150">
        <f t="shared" si="2"/>
        <v>0</v>
      </c>
      <c r="U35" s="150">
        <f t="shared" si="3"/>
        <v>0</v>
      </c>
      <c r="V35" s="22"/>
      <c r="W35" s="22"/>
      <c r="X35" s="150">
        <f t="shared" si="4"/>
        <v>0</v>
      </c>
      <c r="Y35" s="22"/>
      <c r="Z35" s="22"/>
      <c r="AA35" s="150">
        <f t="shared" si="5"/>
        <v>0</v>
      </c>
      <c r="AB35" s="150">
        <f t="shared" si="6"/>
        <v>0</v>
      </c>
      <c r="AC35" s="150">
        <f t="shared" si="7"/>
        <v>0</v>
      </c>
      <c r="AD35" s="150">
        <f t="shared" si="8"/>
        <v>0</v>
      </c>
      <c r="AE35" s="21"/>
      <c r="AG35" s="156"/>
      <c r="AH35" s="157"/>
      <c r="AI35" s="158"/>
    </row>
    <row r="36" spans="1:35" s="155" customFormat="1" x14ac:dyDescent="0.25">
      <c r="A36" s="149">
        <v>30</v>
      </c>
      <c r="B36" s="213" t="s">
        <v>429</v>
      </c>
      <c r="C36" s="16"/>
      <c r="D36" s="213" t="s">
        <v>594</v>
      </c>
      <c r="E36" s="295" t="s">
        <v>302</v>
      </c>
      <c r="F36" s="297">
        <f>COUNTIFS(PERSONAL.TÉCNICO!$G$6:$G$255,"ENTRENADOR",PERSONAL.TÉCNICO!$B$6:$B$255,"GASTO_CORRIENTE",PERSONAL.TÉCNICO!$K$6:$K$255,BENEFICIARIOS!E36)</f>
        <v>0</v>
      </c>
      <c r="G36" s="297">
        <f>COUNTIFS(PERSONAL.TÉCNICO!$G$6:$G$255,"ENTRENADOR",PERSONAL.TÉCNICO!$B$6:$B$255,"AUTOGESTIÓN",PERSONAL.TÉCNICO!$K$6:$K$255,BENEFICIARIOS!E36)</f>
        <v>0</v>
      </c>
      <c r="H36" s="297">
        <f t="shared" si="0"/>
        <v>0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150">
        <f t="shared" si="1"/>
        <v>0</v>
      </c>
      <c r="T36" s="150">
        <f t="shared" si="2"/>
        <v>0</v>
      </c>
      <c r="U36" s="150">
        <f t="shared" si="3"/>
        <v>0</v>
      </c>
      <c r="V36" s="22"/>
      <c r="W36" s="22"/>
      <c r="X36" s="150">
        <f t="shared" si="4"/>
        <v>0</v>
      </c>
      <c r="Y36" s="22"/>
      <c r="Z36" s="22"/>
      <c r="AA36" s="150">
        <f t="shared" si="5"/>
        <v>0</v>
      </c>
      <c r="AB36" s="150">
        <f t="shared" si="6"/>
        <v>0</v>
      </c>
      <c r="AC36" s="150">
        <f t="shared" si="7"/>
        <v>0</v>
      </c>
      <c r="AD36" s="150">
        <f t="shared" si="8"/>
        <v>0</v>
      </c>
      <c r="AE36" s="21"/>
      <c r="AG36" s="156"/>
      <c r="AH36" s="157"/>
      <c r="AI36" s="158"/>
    </row>
    <row r="37" spans="1:35" s="155" customFormat="1" x14ac:dyDescent="0.25">
      <c r="A37" s="149">
        <v>31</v>
      </c>
      <c r="B37" s="213" t="s">
        <v>429</v>
      </c>
      <c r="C37" s="16"/>
      <c r="D37" s="213" t="s">
        <v>596</v>
      </c>
      <c r="E37" s="295" t="s">
        <v>230</v>
      </c>
      <c r="F37" s="297">
        <f>COUNTIFS(PERSONAL.TÉCNICO!$G$6:$G$255,"ENTRENADOR",PERSONAL.TÉCNICO!$B$6:$B$255,"GASTO_CORRIENTE",PERSONAL.TÉCNICO!$K$6:$K$255,BENEFICIARIOS!E37)</f>
        <v>0</v>
      </c>
      <c r="G37" s="297">
        <f>COUNTIFS(PERSONAL.TÉCNICO!$G$6:$G$255,"ENTRENADOR",PERSONAL.TÉCNICO!$B$6:$B$255,"AUTOGESTIÓN",PERSONAL.TÉCNICO!$K$6:$K$255,BENEFICIARIOS!E37)</f>
        <v>0</v>
      </c>
      <c r="H37" s="297">
        <f t="shared" si="0"/>
        <v>0</v>
      </c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150">
        <f t="shared" si="1"/>
        <v>0</v>
      </c>
      <c r="T37" s="150">
        <f t="shared" si="2"/>
        <v>0</v>
      </c>
      <c r="U37" s="150">
        <f t="shared" si="3"/>
        <v>0</v>
      </c>
      <c r="V37" s="22"/>
      <c r="W37" s="22"/>
      <c r="X37" s="150">
        <f t="shared" si="4"/>
        <v>0</v>
      </c>
      <c r="Y37" s="22"/>
      <c r="Z37" s="22"/>
      <c r="AA37" s="150">
        <f t="shared" si="5"/>
        <v>0</v>
      </c>
      <c r="AB37" s="150">
        <f t="shared" si="6"/>
        <v>0</v>
      </c>
      <c r="AC37" s="150">
        <f t="shared" si="7"/>
        <v>0</v>
      </c>
      <c r="AD37" s="150">
        <f t="shared" si="8"/>
        <v>0</v>
      </c>
      <c r="AE37" s="21"/>
      <c r="AG37" s="156"/>
      <c r="AH37" s="156"/>
      <c r="AI37" s="158"/>
    </row>
    <row r="38" spans="1:35" s="155" customFormat="1" x14ac:dyDescent="0.25">
      <c r="A38" s="149">
        <v>32</v>
      </c>
      <c r="B38" s="213" t="s">
        <v>429</v>
      </c>
      <c r="C38" s="16"/>
      <c r="D38" s="213" t="s">
        <v>594</v>
      </c>
      <c r="E38" s="295" t="s">
        <v>303</v>
      </c>
      <c r="F38" s="297">
        <f>COUNTIFS(PERSONAL.TÉCNICO!$G$6:$G$255,"ENTRENADOR",PERSONAL.TÉCNICO!$B$6:$B$255,"GASTO_CORRIENTE",PERSONAL.TÉCNICO!$K$6:$K$255,BENEFICIARIOS!E38)</f>
        <v>0</v>
      </c>
      <c r="G38" s="297">
        <f>COUNTIFS(PERSONAL.TÉCNICO!$G$6:$G$255,"ENTRENADOR",PERSONAL.TÉCNICO!$B$6:$B$255,"AUTOGESTIÓN",PERSONAL.TÉCNICO!$K$6:$K$255,BENEFICIARIOS!E38)</f>
        <v>0</v>
      </c>
      <c r="H38" s="297">
        <f t="shared" si="0"/>
        <v>0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150">
        <f t="shared" si="1"/>
        <v>0</v>
      </c>
      <c r="T38" s="150">
        <f t="shared" si="2"/>
        <v>0</v>
      </c>
      <c r="U38" s="150">
        <f t="shared" si="3"/>
        <v>0</v>
      </c>
      <c r="V38" s="22"/>
      <c r="W38" s="22"/>
      <c r="X38" s="150">
        <f t="shared" si="4"/>
        <v>0</v>
      </c>
      <c r="Y38" s="22"/>
      <c r="Z38" s="22"/>
      <c r="AA38" s="150">
        <f t="shared" si="5"/>
        <v>0</v>
      </c>
      <c r="AB38" s="150">
        <f t="shared" si="6"/>
        <v>0</v>
      </c>
      <c r="AC38" s="150">
        <f t="shared" si="7"/>
        <v>0</v>
      </c>
      <c r="AD38" s="150">
        <f t="shared" si="8"/>
        <v>0</v>
      </c>
      <c r="AE38" s="21"/>
      <c r="AG38" s="156"/>
      <c r="AH38" s="157"/>
      <c r="AI38" s="158"/>
    </row>
    <row r="39" spans="1:35" s="155" customFormat="1" x14ac:dyDescent="0.25">
      <c r="A39" s="149">
        <v>33</v>
      </c>
      <c r="B39" s="213" t="s">
        <v>429</v>
      </c>
      <c r="C39" s="16"/>
      <c r="D39" s="213" t="s">
        <v>594</v>
      </c>
      <c r="E39" s="295" t="s">
        <v>304</v>
      </c>
      <c r="F39" s="297">
        <f>COUNTIFS(PERSONAL.TÉCNICO!$G$6:$G$255,"ENTRENADOR",PERSONAL.TÉCNICO!$B$6:$B$255,"GASTO_CORRIENTE",PERSONAL.TÉCNICO!$K$6:$K$255,BENEFICIARIOS!E39)</f>
        <v>0</v>
      </c>
      <c r="G39" s="297">
        <f>COUNTIFS(PERSONAL.TÉCNICO!$G$6:$G$255,"ENTRENADOR",PERSONAL.TÉCNICO!$B$6:$B$255,"AUTOGESTIÓN",PERSONAL.TÉCNICO!$K$6:$K$255,BENEFICIARIOS!E39)</f>
        <v>0</v>
      </c>
      <c r="H39" s="297">
        <f t="shared" si="0"/>
        <v>0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150">
        <f t="shared" si="1"/>
        <v>0</v>
      </c>
      <c r="T39" s="150">
        <f t="shared" si="2"/>
        <v>0</v>
      </c>
      <c r="U39" s="150">
        <f t="shared" si="3"/>
        <v>0</v>
      </c>
      <c r="V39" s="22"/>
      <c r="W39" s="22"/>
      <c r="X39" s="150">
        <f t="shared" si="4"/>
        <v>0</v>
      </c>
      <c r="Y39" s="22"/>
      <c r="Z39" s="22"/>
      <c r="AA39" s="150">
        <f t="shared" si="5"/>
        <v>0</v>
      </c>
      <c r="AB39" s="150">
        <f t="shared" si="6"/>
        <v>0</v>
      </c>
      <c r="AC39" s="150">
        <f t="shared" si="7"/>
        <v>0</v>
      </c>
      <c r="AD39" s="150">
        <f t="shared" si="8"/>
        <v>0</v>
      </c>
      <c r="AE39" s="21"/>
      <c r="AG39" s="156"/>
      <c r="AH39" s="156"/>
      <c r="AI39" s="158"/>
    </row>
    <row r="40" spans="1:35" s="155" customFormat="1" x14ac:dyDescent="0.25">
      <c r="A40" s="149">
        <v>34</v>
      </c>
      <c r="B40" s="213" t="s">
        <v>429</v>
      </c>
      <c r="C40" s="16"/>
      <c r="D40" s="213" t="s">
        <v>593</v>
      </c>
      <c r="E40" s="295" t="s">
        <v>305</v>
      </c>
      <c r="F40" s="297">
        <f>COUNTIFS(PERSONAL.TÉCNICO!$G$6:$G$255,"ENTRENADOR",PERSONAL.TÉCNICO!$B$6:$B$255,"GASTO_CORRIENTE",PERSONAL.TÉCNICO!$K$6:$K$255,BENEFICIARIOS!E40)</f>
        <v>0</v>
      </c>
      <c r="G40" s="297">
        <f>COUNTIFS(PERSONAL.TÉCNICO!$G$6:$G$255,"ENTRENADOR",PERSONAL.TÉCNICO!$B$6:$B$255,"AUTOGESTIÓN",PERSONAL.TÉCNICO!$K$6:$K$255,BENEFICIARIOS!E40)</f>
        <v>0</v>
      </c>
      <c r="H40" s="297">
        <f t="shared" si="0"/>
        <v>0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150">
        <f t="shared" si="1"/>
        <v>0</v>
      </c>
      <c r="T40" s="150">
        <f t="shared" si="2"/>
        <v>0</v>
      </c>
      <c r="U40" s="150">
        <f t="shared" si="3"/>
        <v>0</v>
      </c>
      <c r="V40" s="22"/>
      <c r="W40" s="22"/>
      <c r="X40" s="150">
        <f t="shared" si="4"/>
        <v>0</v>
      </c>
      <c r="Y40" s="22"/>
      <c r="Z40" s="22"/>
      <c r="AA40" s="150">
        <f t="shared" si="5"/>
        <v>0</v>
      </c>
      <c r="AB40" s="150">
        <f t="shared" si="6"/>
        <v>0</v>
      </c>
      <c r="AC40" s="150">
        <f t="shared" si="7"/>
        <v>0</v>
      </c>
      <c r="AD40" s="150">
        <f t="shared" si="8"/>
        <v>0</v>
      </c>
      <c r="AE40" s="21"/>
      <c r="AG40" s="156"/>
      <c r="AH40" s="156"/>
      <c r="AI40" s="158"/>
    </row>
    <row r="41" spans="1:35" s="155" customFormat="1" x14ac:dyDescent="0.25">
      <c r="A41" s="149">
        <v>35</v>
      </c>
      <c r="B41" s="213" t="s">
        <v>429</v>
      </c>
      <c r="C41" s="16"/>
      <c r="D41" s="213" t="s">
        <v>595</v>
      </c>
      <c r="E41" s="295" t="s">
        <v>306</v>
      </c>
      <c r="F41" s="297">
        <f>COUNTIFS(PERSONAL.TÉCNICO!$G$6:$G$255,"ENTRENADOR",PERSONAL.TÉCNICO!$B$6:$B$255,"GASTO_CORRIENTE",PERSONAL.TÉCNICO!$K$6:$K$255,BENEFICIARIOS!E41)</f>
        <v>0</v>
      </c>
      <c r="G41" s="297">
        <f>COUNTIFS(PERSONAL.TÉCNICO!$G$6:$G$255,"ENTRENADOR",PERSONAL.TÉCNICO!$B$6:$B$255,"AUTOGESTIÓN",PERSONAL.TÉCNICO!$K$6:$K$255,BENEFICIARIOS!E41)</f>
        <v>0</v>
      </c>
      <c r="H41" s="297">
        <f t="shared" si="0"/>
        <v>0</v>
      </c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150">
        <f t="shared" si="1"/>
        <v>0</v>
      </c>
      <c r="T41" s="150">
        <f t="shared" si="2"/>
        <v>0</v>
      </c>
      <c r="U41" s="150">
        <f t="shared" si="3"/>
        <v>0</v>
      </c>
      <c r="V41" s="22"/>
      <c r="W41" s="22"/>
      <c r="X41" s="150">
        <f t="shared" si="4"/>
        <v>0</v>
      </c>
      <c r="Y41" s="22"/>
      <c r="Z41" s="22"/>
      <c r="AA41" s="150">
        <f t="shared" si="5"/>
        <v>0</v>
      </c>
      <c r="AB41" s="150">
        <f t="shared" si="6"/>
        <v>0</v>
      </c>
      <c r="AC41" s="150">
        <f t="shared" si="7"/>
        <v>0</v>
      </c>
      <c r="AD41" s="150">
        <f t="shared" si="8"/>
        <v>0</v>
      </c>
      <c r="AE41" s="194"/>
      <c r="AG41" s="156"/>
      <c r="AH41" s="156"/>
      <c r="AI41" s="158"/>
    </row>
    <row r="42" spans="1:35" s="155" customFormat="1" x14ac:dyDescent="0.25">
      <c r="A42" s="149">
        <v>36</v>
      </c>
      <c r="B42" s="213" t="s">
        <v>429</v>
      </c>
      <c r="C42" s="16"/>
      <c r="D42" s="213" t="s">
        <v>593</v>
      </c>
      <c r="E42" s="295" t="s">
        <v>307</v>
      </c>
      <c r="F42" s="297">
        <f>COUNTIFS(PERSONAL.TÉCNICO!$G$6:$G$255,"ENTRENADOR",PERSONAL.TÉCNICO!$B$6:$B$255,"GASTO_CORRIENTE",PERSONAL.TÉCNICO!$K$6:$K$255,BENEFICIARIOS!E42)</f>
        <v>0</v>
      </c>
      <c r="G42" s="297">
        <f>COUNTIFS(PERSONAL.TÉCNICO!$G$6:$G$255,"ENTRENADOR",PERSONAL.TÉCNICO!$B$6:$B$255,"AUTOGESTIÓN",PERSONAL.TÉCNICO!$K$6:$K$255,BENEFICIARIOS!E42)</f>
        <v>0</v>
      </c>
      <c r="H42" s="297">
        <f t="shared" si="0"/>
        <v>0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150">
        <f t="shared" si="1"/>
        <v>0</v>
      </c>
      <c r="T42" s="150">
        <f t="shared" si="2"/>
        <v>0</v>
      </c>
      <c r="U42" s="150">
        <f t="shared" si="3"/>
        <v>0</v>
      </c>
      <c r="V42" s="22"/>
      <c r="W42" s="22"/>
      <c r="X42" s="150">
        <f t="shared" si="4"/>
        <v>0</v>
      </c>
      <c r="Y42" s="22"/>
      <c r="Z42" s="22"/>
      <c r="AA42" s="150">
        <f t="shared" si="5"/>
        <v>0</v>
      </c>
      <c r="AB42" s="150">
        <f t="shared" si="6"/>
        <v>0</v>
      </c>
      <c r="AC42" s="150">
        <f t="shared" si="7"/>
        <v>0</v>
      </c>
      <c r="AD42" s="150">
        <f t="shared" si="8"/>
        <v>0</v>
      </c>
      <c r="AE42" s="21"/>
      <c r="AG42" s="156"/>
      <c r="AH42" s="157"/>
      <c r="AI42" s="158"/>
    </row>
    <row r="43" spans="1:35" s="155" customFormat="1" x14ac:dyDescent="0.25">
      <c r="A43" s="149">
        <v>37</v>
      </c>
      <c r="B43" s="213" t="s">
        <v>429</v>
      </c>
      <c r="C43" s="16"/>
      <c r="D43" s="213" t="s">
        <v>595</v>
      </c>
      <c r="E43" s="295" t="s">
        <v>308</v>
      </c>
      <c r="F43" s="297">
        <f>COUNTIFS(PERSONAL.TÉCNICO!$G$6:$G$255,"ENTRENADOR",PERSONAL.TÉCNICO!$B$6:$B$255,"GASTO_CORRIENTE",PERSONAL.TÉCNICO!$K$6:$K$255,BENEFICIARIOS!E43)</f>
        <v>0</v>
      </c>
      <c r="G43" s="297">
        <f>COUNTIFS(PERSONAL.TÉCNICO!$G$6:$G$255,"ENTRENADOR",PERSONAL.TÉCNICO!$B$6:$B$255,"AUTOGESTIÓN",PERSONAL.TÉCNICO!$K$6:$K$255,BENEFICIARIOS!E43)</f>
        <v>0</v>
      </c>
      <c r="H43" s="297">
        <f t="shared" si="0"/>
        <v>0</v>
      </c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150">
        <f t="shared" si="1"/>
        <v>0</v>
      </c>
      <c r="T43" s="150">
        <f t="shared" si="2"/>
        <v>0</v>
      </c>
      <c r="U43" s="150">
        <f t="shared" si="3"/>
        <v>0</v>
      </c>
      <c r="V43" s="22"/>
      <c r="W43" s="22"/>
      <c r="X43" s="150">
        <f t="shared" si="4"/>
        <v>0</v>
      </c>
      <c r="Y43" s="22"/>
      <c r="Z43" s="22"/>
      <c r="AA43" s="150">
        <f t="shared" si="5"/>
        <v>0</v>
      </c>
      <c r="AB43" s="150">
        <f t="shared" si="6"/>
        <v>0</v>
      </c>
      <c r="AC43" s="150">
        <f t="shared" si="7"/>
        <v>0</v>
      </c>
      <c r="AD43" s="150">
        <f t="shared" si="8"/>
        <v>0</v>
      </c>
      <c r="AE43" s="21"/>
      <c r="AG43" s="156"/>
      <c r="AH43" s="156"/>
      <c r="AI43" s="158"/>
    </row>
    <row r="44" spans="1:35" s="155" customFormat="1" x14ac:dyDescent="0.25">
      <c r="A44" s="149">
        <v>38</v>
      </c>
      <c r="B44" s="213" t="s">
        <v>429</v>
      </c>
      <c r="C44" s="16"/>
      <c r="D44" s="213" t="s">
        <v>594</v>
      </c>
      <c r="E44" s="295" t="s">
        <v>309</v>
      </c>
      <c r="F44" s="297">
        <f>COUNTIFS(PERSONAL.TÉCNICO!$G$6:$G$255,"ENTRENADOR",PERSONAL.TÉCNICO!$B$6:$B$255,"GASTO_CORRIENTE",PERSONAL.TÉCNICO!$K$6:$K$255,BENEFICIARIOS!E44)</f>
        <v>0</v>
      </c>
      <c r="G44" s="297">
        <f>COUNTIFS(PERSONAL.TÉCNICO!$G$6:$G$255,"ENTRENADOR",PERSONAL.TÉCNICO!$B$6:$B$255,"AUTOGESTIÓN",PERSONAL.TÉCNICO!$K$6:$K$255,BENEFICIARIOS!E44)</f>
        <v>0</v>
      </c>
      <c r="H44" s="297">
        <f t="shared" si="0"/>
        <v>0</v>
      </c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150">
        <f t="shared" si="1"/>
        <v>0</v>
      </c>
      <c r="T44" s="150">
        <f t="shared" si="2"/>
        <v>0</v>
      </c>
      <c r="U44" s="150">
        <f t="shared" si="3"/>
        <v>0</v>
      </c>
      <c r="V44" s="22"/>
      <c r="W44" s="22"/>
      <c r="X44" s="150">
        <f t="shared" si="4"/>
        <v>0</v>
      </c>
      <c r="Y44" s="22"/>
      <c r="Z44" s="22"/>
      <c r="AA44" s="150">
        <f t="shared" si="5"/>
        <v>0</v>
      </c>
      <c r="AB44" s="150">
        <f t="shared" si="6"/>
        <v>0</v>
      </c>
      <c r="AC44" s="150">
        <f t="shared" si="7"/>
        <v>0</v>
      </c>
      <c r="AD44" s="150">
        <f t="shared" si="8"/>
        <v>0</v>
      </c>
      <c r="AE44" s="21"/>
      <c r="AG44" s="156"/>
      <c r="AH44" s="156"/>
      <c r="AI44" s="158"/>
    </row>
    <row r="45" spans="1:35" s="155" customFormat="1" x14ac:dyDescent="0.25">
      <c r="A45" s="149">
        <v>39</v>
      </c>
      <c r="B45" s="213" t="s">
        <v>429</v>
      </c>
      <c r="C45" s="16"/>
      <c r="D45" s="213" t="s">
        <v>595</v>
      </c>
      <c r="E45" s="295" t="s">
        <v>310</v>
      </c>
      <c r="F45" s="297">
        <f>COUNTIFS(PERSONAL.TÉCNICO!$G$6:$G$255,"ENTRENADOR",PERSONAL.TÉCNICO!$B$6:$B$255,"GASTO_CORRIENTE",PERSONAL.TÉCNICO!$K$6:$K$255,BENEFICIARIOS!E45)</f>
        <v>0</v>
      </c>
      <c r="G45" s="297">
        <f>COUNTIFS(PERSONAL.TÉCNICO!$G$6:$G$255,"ENTRENADOR",PERSONAL.TÉCNICO!$B$6:$B$255,"AUTOGESTIÓN",PERSONAL.TÉCNICO!$K$6:$K$255,BENEFICIARIOS!E45)</f>
        <v>0</v>
      </c>
      <c r="H45" s="297">
        <f t="shared" si="0"/>
        <v>0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150">
        <f t="shared" si="1"/>
        <v>0</v>
      </c>
      <c r="T45" s="150">
        <f t="shared" si="2"/>
        <v>0</v>
      </c>
      <c r="U45" s="150">
        <f t="shared" si="3"/>
        <v>0</v>
      </c>
      <c r="V45" s="22"/>
      <c r="W45" s="22"/>
      <c r="X45" s="150">
        <f t="shared" si="4"/>
        <v>0</v>
      </c>
      <c r="Y45" s="22"/>
      <c r="Z45" s="22"/>
      <c r="AA45" s="150">
        <f t="shared" si="5"/>
        <v>0</v>
      </c>
      <c r="AB45" s="150">
        <f t="shared" si="6"/>
        <v>0</v>
      </c>
      <c r="AC45" s="150">
        <f t="shared" si="7"/>
        <v>0</v>
      </c>
      <c r="AD45" s="150">
        <f t="shared" si="8"/>
        <v>0</v>
      </c>
      <c r="AE45" s="21"/>
      <c r="AG45" s="156"/>
      <c r="AH45" s="156"/>
      <c r="AI45" s="158"/>
    </row>
    <row r="46" spans="1:35" s="155" customFormat="1" x14ac:dyDescent="0.25">
      <c r="A46" s="149">
        <v>40</v>
      </c>
      <c r="B46" s="213" t="s">
        <v>429</v>
      </c>
      <c r="C46" s="16"/>
      <c r="D46" s="213" t="s">
        <v>595</v>
      </c>
      <c r="E46" s="295" t="s">
        <v>311</v>
      </c>
      <c r="F46" s="297">
        <f>COUNTIFS(PERSONAL.TÉCNICO!$G$6:$G$255,"ENTRENADOR",PERSONAL.TÉCNICO!$B$6:$B$255,"GASTO_CORRIENTE",PERSONAL.TÉCNICO!$K$6:$K$255,BENEFICIARIOS!E46)</f>
        <v>0</v>
      </c>
      <c r="G46" s="297">
        <f>COUNTIFS(PERSONAL.TÉCNICO!$G$6:$G$255,"ENTRENADOR",PERSONAL.TÉCNICO!$B$6:$B$255,"AUTOGESTIÓN",PERSONAL.TÉCNICO!$K$6:$K$255,BENEFICIARIOS!E46)</f>
        <v>0</v>
      </c>
      <c r="H46" s="297">
        <f t="shared" si="0"/>
        <v>0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150">
        <f t="shared" si="1"/>
        <v>0</v>
      </c>
      <c r="T46" s="150">
        <f t="shared" si="2"/>
        <v>0</v>
      </c>
      <c r="U46" s="150">
        <f t="shared" si="3"/>
        <v>0</v>
      </c>
      <c r="V46" s="22"/>
      <c r="W46" s="22"/>
      <c r="X46" s="150">
        <f t="shared" si="4"/>
        <v>0</v>
      </c>
      <c r="Y46" s="22"/>
      <c r="Z46" s="22"/>
      <c r="AA46" s="150">
        <f t="shared" si="5"/>
        <v>0</v>
      </c>
      <c r="AB46" s="150">
        <f t="shared" si="6"/>
        <v>0</v>
      </c>
      <c r="AC46" s="150">
        <f t="shared" si="7"/>
        <v>0</v>
      </c>
      <c r="AD46" s="150">
        <f t="shared" si="8"/>
        <v>0</v>
      </c>
      <c r="AE46" s="21"/>
      <c r="AG46" s="156"/>
      <c r="AH46" s="156"/>
      <c r="AI46" s="158"/>
    </row>
    <row r="47" spans="1:35" s="155" customFormat="1" x14ac:dyDescent="0.25">
      <c r="A47" s="149">
        <v>41</v>
      </c>
      <c r="B47" s="213" t="s">
        <v>429</v>
      </c>
      <c r="C47" s="16"/>
      <c r="D47" s="213" t="s">
        <v>595</v>
      </c>
      <c r="E47" s="295" t="s">
        <v>312</v>
      </c>
      <c r="F47" s="297">
        <f>COUNTIFS(PERSONAL.TÉCNICO!$G$6:$G$255,"ENTRENADOR",PERSONAL.TÉCNICO!$B$6:$B$255,"GASTO_CORRIENTE",PERSONAL.TÉCNICO!$K$6:$K$255,BENEFICIARIOS!E47)</f>
        <v>0</v>
      </c>
      <c r="G47" s="297">
        <f>COUNTIFS(PERSONAL.TÉCNICO!$G$6:$G$255,"ENTRENADOR",PERSONAL.TÉCNICO!$B$6:$B$255,"AUTOGESTIÓN",PERSONAL.TÉCNICO!$K$6:$K$255,BENEFICIARIOS!E47)</f>
        <v>0</v>
      </c>
      <c r="H47" s="297">
        <f t="shared" si="0"/>
        <v>0</v>
      </c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150">
        <f t="shared" si="1"/>
        <v>0</v>
      </c>
      <c r="T47" s="150">
        <f t="shared" si="2"/>
        <v>0</v>
      </c>
      <c r="U47" s="150">
        <f t="shared" si="3"/>
        <v>0</v>
      </c>
      <c r="V47" s="22"/>
      <c r="W47" s="22"/>
      <c r="X47" s="150">
        <f t="shared" si="4"/>
        <v>0</v>
      </c>
      <c r="Y47" s="22"/>
      <c r="Z47" s="22"/>
      <c r="AA47" s="150">
        <f t="shared" si="5"/>
        <v>0</v>
      </c>
      <c r="AB47" s="150">
        <f t="shared" si="6"/>
        <v>0</v>
      </c>
      <c r="AC47" s="150">
        <f t="shared" si="7"/>
        <v>0</v>
      </c>
      <c r="AD47" s="150">
        <f t="shared" si="8"/>
        <v>0</v>
      </c>
      <c r="AE47" s="21"/>
      <c r="AG47" s="156"/>
      <c r="AH47" s="156"/>
      <c r="AI47" s="159"/>
    </row>
    <row r="48" spans="1:35" s="155" customFormat="1" x14ac:dyDescent="0.25">
      <c r="A48" s="149">
        <v>42</v>
      </c>
      <c r="B48" s="213" t="s">
        <v>429</v>
      </c>
      <c r="C48" s="16"/>
      <c r="D48" s="213" t="s">
        <v>593</v>
      </c>
      <c r="E48" s="295" t="s">
        <v>313</v>
      </c>
      <c r="F48" s="297">
        <f>COUNTIFS(PERSONAL.TÉCNICO!$G$6:$G$255,"ENTRENADOR",PERSONAL.TÉCNICO!$B$6:$B$255,"GASTO_CORRIENTE",PERSONAL.TÉCNICO!$K$6:$K$255,BENEFICIARIOS!E48)</f>
        <v>0</v>
      </c>
      <c r="G48" s="297">
        <f>COUNTIFS(PERSONAL.TÉCNICO!$G$6:$G$255,"ENTRENADOR",PERSONAL.TÉCNICO!$B$6:$B$255,"AUTOGESTIÓN",PERSONAL.TÉCNICO!$K$6:$K$255,BENEFICIARIOS!E48)</f>
        <v>0</v>
      </c>
      <c r="H48" s="297">
        <f t="shared" si="0"/>
        <v>0</v>
      </c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150">
        <f t="shared" si="1"/>
        <v>0</v>
      </c>
      <c r="T48" s="150">
        <f t="shared" si="2"/>
        <v>0</v>
      </c>
      <c r="U48" s="150">
        <f t="shared" si="3"/>
        <v>0</v>
      </c>
      <c r="V48" s="22"/>
      <c r="W48" s="22"/>
      <c r="X48" s="150">
        <f t="shared" si="4"/>
        <v>0</v>
      </c>
      <c r="Y48" s="22"/>
      <c r="Z48" s="22"/>
      <c r="AA48" s="150">
        <f t="shared" si="5"/>
        <v>0</v>
      </c>
      <c r="AB48" s="150">
        <f t="shared" si="6"/>
        <v>0</v>
      </c>
      <c r="AC48" s="150">
        <f t="shared" si="7"/>
        <v>0</v>
      </c>
      <c r="AD48" s="150">
        <f t="shared" si="8"/>
        <v>0</v>
      </c>
      <c r="AE48" s="195"/>
      <c r="AG48" s="156"/>
      <c r="AH48" s="157"/>
      <c r="AI48" s="159"/>
    </row>
    <row r="49" spans="1:35" s="155" customFormat="1" x14ac:dyDescent="0.25">
      <c r="A49" s="149">
        <v>43</v>
      </c>
      <c r="B49" s="213" t="s">
        <v>429</v>
      </c>
      <c r="C49" s="16"/>
      <c r="D49" s="213" t="s">
        <v>596</v>
      </c>
      <c r="E49" s="295" t="s">
        <v>314</v>
      </c>
      <c r="F49" s="297">
        <f>COUNTIFS(PERSONAL.TÉCNICO!$G$6:$G$255,"ENTRENADOR",PERSONAL.TÉCNICO!$B$6:$B$255,"GASTO_CORRIENTE",PERSONAL.TÉCNICO!$K$6:$K$255,BENEFICIARIOS!E49)</f>
        <v>0</v>
      </c>
      <c r="G49" s="297">
        <f>COUNTIFS(PERSONAL.TÉCNICO!$G$6:$G$255,"ENTRENADOR",PERSONAL.TÉCNICO!$B$6:$B$255,"AUTOGESTIÓN",PERSONAL.TÉCNICO!$K$6:$K$255,BENEFICIARIOS!E49)</f>
        <v>0</v>
      </c>
      <c r="H49" s="297">
        <f t="shared" si="0"/>
        <v>0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150">
        <f t="shared" si="1"/>
        <v>0</v>
      </c>
      <c r="T49" s="150">
        <f t="shared" si="2"/>
        <v>0</v>
      </c>
      <c r="U49" s="150">
        <f t="shared" si="3"/>
        <v>0</v>
      </c>
      <c r="V49" s="22"/>
      <c r="W49" s="22"/>
      <c r="X49" s="150">
        <f t="shared" si="4"/>
        <v>0</v>
      </c>
      <c r="Y49" s="22"/>
      <c r="Z49" s="22"/>
      <c r="AA49" s="150">
        <f t="shared" si="5"/>
        <v>0</v>
      </c>
      <c r="AB49" s="150">
        <f t="shared" si="6"/>
        <v>0</v>
      </c>
      <c r="AC49" s="150">
        <f t="shared" si="7"/>
        <v>0</v>
      </c>
      <c r="AD49" s="150">
        <f t="shared" si="8"/>
        <v>0</v>
      </c>
      <c r="AE49" s="21"/>
      <c r="AG49" s="156"/>
      <c r="AH49" s="156"/>
      <c r="AI49" s="159"/>
    </row>
    <row r="50" spans="1:35" s="155" customFormat="1" x14ac:dyDescent="0.25">
      <c r="A50" s="149">
        <v>44</v>
      </c>
      <c r="B50" s="213" t="s">
        <v>429</v>
      </c>
      <c r="C50" s="16"/>
      <c r="D50" s="213" t="s">
        <v>595</v>
      </c>
      <c r="E50" s="295" t="s">
        <v>315</v>
      </c>
      <c r="F50" s="297">
        <f>COUNTIFS(PERSONAL.TÉCNICO!$G$6:$G$255,"ENTRENADOR",PERSONAL.TÉCNICO!$B$6:$B$255,"GASTO_CORRIENTE",PERSONAL.TÉCNICO!$K$6:$K$255,BENEFICIARIOS!E50)</f>
        <v>0</v>
      </c>
      <c r="G50" s="297">
        <f>COUNTIFS(PERSONAL.TÉCNICO!$G$6:$G$255,"ENTRENADOR",PERSONAL.TÉCNICO!$B$6:$B$255,"AUTOGESTIÓN",PERSONAL.TÉCNICO!$K$6:$K$255,BENEFICIARIOS!E50)</f>
        <v>0</v>
      </c>
      <c r="H50" s="297">
        <f t="shared" si="0"/>
        <v>0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150">
        <f t="shared" si="1"/>
        <v>0</v>
      </c>
      <c r="T50" s="150">
        <f t="shared" si="2"/>
        <v>0</v>
      </c>
      <c r="U50" s="150">
        <f t="shared" si="3"/>
        <v>0</v>
      </c>
      <c r="V50" s="22"/>
      <c r="W50" s="22"/>
      <c r="X50" s="150">
        <f t="shared" si="4"/>
        <v>0</v>
      </c>
      <c r="Y50" s="22"/>
      <c r="Z50" s="22"/>
      <c r="AA50" s="150">
        <f t="shared" si="5"/>
        <v>0</v>
      </c>
      <c r="AB50" s="150">
        <f t="shared" si="6"/>
        <v>0</v>
      </c>
      <c r="AC50" s="150">
        <f t="shared" si="7"/>
        <v>0</v>
      </c>
      <c r="AD50" s="150">
        <f t="shared" si="8"/>
        <v>0</v>
      </c>
      <c r="AE50" s="21"/>
      <c r="AG50" s="156"/>
      <c r="AH50" s="156"/>
      <c r="AI50" s="158"/>
    </row>
    <row r="51" spans="1:35" s="155" customFormat="1" x14ac:dyDescent="0.25">
      <c r="A51" s="149">
        <v>45</v>
      </c>
      <c r="B51" s="213" t="s">
        <v>429</v>
      </c>
      <c r="C51" s="16"/>
      <c r="D51" s="213" t="s">
        <v>595</v>
      </c>
      <c r="E51" s="295" t="s">
        <v>316</v>
      </c>
      <c r="F51" s="297">
        <f>COUNTIFS(PERSONAL.TÉCNICO!$G$6:$G$255,"ENTRENADOR",PERSONAL.TÉCNICO!$B$6:$B$255,"GASTO_CORRIENTE",PERSONAL.TÉCNICO!$K$6:$K$255,BENEFICIARIOS!E51)</f>
        <v>0</v>
      </c>
      <c r="G51" s="297">
        <f>COUNTIFS(PERSONAL.TÉCNICO!$G$6:$G$255,"ENTRENADOR",PERSONAL.TÉCNICO!$B$6:$B$255,"AUTOGESTIÓN",PERSONAL.TÉCNICO!$K$6:$K$255,BENEFICIARIOS!E51)</f>
        <v>0</v>
      </c>
      <c r="H51" s="297">
        <f t="shared" si="0"/>
        <v>0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150">
        <f t="shared" si="1"/>
        <v>0</v>
      </c>
      <c r="T51" s="150">
        <f t="shared" si="2"/>
        <v>0</v>
      </c>
      <c r="U51" s="150">
        <f t="shared" si="3"/>
        <v>0</v>
      </c>
      <c r="V51" s="22"/>
      <c r="W51" s="22"/>
      <c r="X51" s="150">
        <f t="shared" si="4"/>
        <v>0</v>
      </c>
      <c r="Y51" s="22"/>
      <c r="Z51" s="22"/>
      <c r="AA51" s="150">
        <f t="shared" si="5"/>
        <v>0</v>
      </c>
      <c r="AB51" s="150">
        <f t="shared" si="6"/>
        <v>0</v>
      </c>
      <c r="AC51" s="150">
        <f t="shared" si="7"/>
        <v>0</v>
      </c>
      <c r="AD51" s="150">
        <f t="shared" si="8"/>
        <v>0</v>
      </c>
      <c r="AE51" s="21"/>
      <c r="AG51" s="156"/>
      <c r="AH51" s="156"/>
      <c r="AI51" s="159"/>
    </row>
    <row r="52" spans="1:35" s="155" customFormat="1" x14ac:dyDescent="0.25">
      <c r="A52" s="149">
        <v>46</v>
      </c>
      <c r="B52" s="213" t="s">
        <v>429</v>
      </c>
      <c r="C52" s="16"/>
      <c r="D52" s="213" t="s">
        <v>593</v>
      </c>
      <c r="E52" s="295" t="s">
        <v>317</v>
      </c>
      <c r="F52" s="297">
        <f>COUNTIFS(PERSONAL.TÉCNICO!$G$6:$G$255,"ENTRENADOR",PERSONAL.TÉCNICO!$B$6:$B$255,"GASTO_CORRIENTE",PERSONAL.TÉCNICO!$K$6:$K$255,BENEFICIARIOS!E52)</f>
        <v>0</v>
      </c>
      <c r="G52" s="297">
        <f>COUNTIFS(PERSONAL.TÉCNICO!$G$6:$G$255,"ENTRENADOR",PERSONAL.TÉCNICO!$B$6:$B$255,"AUTOGESTIÓN",PERSONAL.TÉCNICO!$K$6:$K$255,BENEFICIARIOS!E52)</f>
        <v>0</v>
      </c>
      <c r="H52" s="297">
        <f t="shared" si="0"/>
        <v>0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150">
        <f t="shared" si="1"/>
        <v>0</v>
      </c>
      <c r="T52" s="150">
        <f t="shared" si="2"/>
        <v>0</v>
      </c>
      <c r="U52" s="150">
        <f t="shared" si="3"/>
        <v>0</v>
      </c>
      <c r="V52" s="22"/>
      <c r="W52" s="22"/>
      <c r="X52" s="150">
        <f t="shared" si="4"/>
        <v>0</v>
      </c>
      <c r="Y52" s="22"/>
      <c r="Z52" s="22"/>
      <c r="AA52" s="150">
        <f t="shared" si="5"/>
        <v>0</v>
      </c>
      <c r="AB52" s="150">
        <f t="shared" si="6"/>
        <v>0</v>
      </c>
      <c r="AC52" s="150">
        <f t="shared" si="7"/>
        <v>0</v>
      </c>
      <c r="AD52" s="150">
        <f t="shared" si="8"/>
        <v>0</v>
      </c>
      <c r="AE52" s="21"/>
      <c r="AG52" s="156"/>
      <c r="AH52" s="156"/>
      <c r="AI52" s="159"/>
    </row>
    <row r="53" spans="1:35" s="155" customFormat="1" x14ac:dyDescent="0.25">
      <c r="A53" s="149">
        <v>47</v>
      </c>
      <c r="B53" s="213" t="s">
        <v>429</v>
      </c>
      <c r="C53" s="16"/>
      <c r="D53" s="213" t="s">
        <v>593</v>
      </c>
      <c r="E53" s="295" t="s">
        <v>318</v>
      </c>
      <c r="F53" s="297">
        <f>COUNTIFS(PERSONAL.TÉCNICO!$G$6:$G$255,"ENTRENADOR",PERSONAL.TÉCNICO!$B$6:$B$255,"GASTO_CORRIENTE",PERSONAL.TÉCNICO!$K$6:$K$255,BENEFICIARIOS!E53)</f>
        <v>0</v>
      </c>
      <c r="G53" s="297">
        <f>COUNTIFS(PERSONAL.TÉCNICO!$G$6:$G$255,"ENTRENADOR",PERSONAL.TÉCNICO!$B$6:$B$255,"AUTOGESTIÓN",PERSONAL.TÉCNICO!$K$6:$K$255,BENEFICIARIOS!E53)</f>
        <v>0</v>
      </c>
      <c r="H53" s="297">
        <f t="shared" si="0"/>
        <v>0</v>
      </c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150">
        <f t="shared" si="1"/>
        <v>0</v>
      </c>
      <c r="T53" s="150">
        <f t="shared" si="2"/>
        <v>0</v>
      </c>
      <c r="U53" s="150">
        <f t="shared" si="3"/>
        <v>0</v>
      </c>
      <c r="V53" s="22"/>
      <c r="W53" s="22"/>
      <c r="X53" s="150">
        <f t="shared" si="4"/>
        <v>0</v>
      </c>
      <c r="Y53" s="22"/>
      <c r="Z53" s="22"/>
      <c r="AA53" s="150">
        <f t="shared" si="5"/>
        <v>0</v>
      </c>
      <c r="AB53" s="150">
        <f t="shared" si="6"/>
        <v>0</v>
      </c>
      <c r="AC53" s="150">
        <f t="shared" si="7"/>
        <v>0</v>
      </c>
      <c r="AD53" s="150">
        <f t="shared" si="8"/>
        <v>0</v>
      </c>
      <c r="AE53" s="21"/>
      <c r="AG53" s="156"/>
      <c r="AH53" s="156"/>
      <c r="AI53" s="159"/>
    </row>
    <row r="54" spans="1:35" s="155" customFormat="1" x14ac:dyDescent="0.25">
      <c r="A54" s="149">
        <v>48</v>
      </c>
      <c r="B54" s="213" t="s">
        <v>429</v>
      </c>
      <c r="C54" s="16"/>
      <c r="D54" s="213" t="s">
        <v>594</v>
      </c>
      <c r="E54" s="295" t="s">
        <v>319</v>
      </c>
      <c r="F54" s="297">
        <f>COUNTIFS(PERSONAL.TÉCNICO!$G$6:$G$255,"ENTRENADOR",PERSONAL.TÉCNICO!$B$6:$B$255,"GASTO_CORRIENTE",PERSONAL.TÉCNICO!$K$6:$K$255,BENEFICIARIOS!E54)</f>
        <v>0</v>
      </c>
      <c r="G54" s="297">
        <f>COUNTIFS(PERSONAL.TÉCNICO!$G$6:$G$255,"ENTRENADOR",PERSONAL.TÉCNICO!$B$6:$B$255,"AUTOGESTIÓN",PERSONAL.TÉCNICO!$K$6:$K$255,BENEFICIARIOS!E54)</f>
        <v>0</v>
      </c>
      <c r="H54" s="297">
        <f t="shared" si="0"/>
        <v>0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150">
        <f t="shared" si="1"/>
        <v>0</v>
      </c>
      <c r="T54" s="150">
        <f t="shared" si="2"/>
        <v>0</v>
      </c>
      <c r="U54" s="150">
        <f t="shared" si="3"/>
        <v>0</v>
      </c>
      <c r="V54" s="22"/>
      <c r="W54" s="22"/>
      <c r="X54" s="150">
        <f t="shared" si="4"/>
        <v>0</v>
      </c>
      <c r="Y54" s="22"/>
      <c r="Z54" s="22"/>
      <c r="AA54" s="150">
        <f t="shared" si="5"/>
        <v>0</v>
      </c>
      <c r="AB54" s="150">
        <f t="shared" si="6"/>
        <v>0</v>
      </c>
      <c r="AC54" s="150">
        <f t="shared" si="7"/>
        <v>0</v>
      </c>
      <c r="AD54" s="150">
        <f t="shared" si="8"/>
        <v>0</v>
      </c>
      <c r="AE54" s="21"/>
      <c r="AG54" s="156"/>
      <c r="AH54" s="156"/>
      <c r="AI54" s="159"/>
    </row>
    <row r="55" spans="1:35" s="155" customFormat="1" x14ac:dyDescent="0.25">
      <c r="A55" s="149">
        <v>49</v>
      </c>
      <c r="B55" s="213" t="s">
        <v>429</v>
      </c>
      <c r="C55" s="16"/>
      <c r="D55" s="213" t="s">
        <v>593</v>
      </c>
      <c r="E55" s="295" t="s">
        <v>320</v>
      </c>
      <c r="F55" s="297">
        <f>COUNTIFS(PERSONAL.TÉCNICO!$G$6:$G$255,"ENTRENADOR",PERSONAL.TÉCNICO!$B$6:$B$255,"GASTO_CORRIENTE",PERSONAL.TÉCNICO!$K$6:$K$255,BENEFICIARIOS!E55)</f>
        <v>0</v>
      </c>
      <c r="G55" s="297">
        <f>COUNTIFS(PERSONAL.TÉCNICO!$G$6:$G$255,"ENTRENADOR",PERSONAL.TÉCNICO!$B$6:$B$255,"AUTOGESTIÓN",PERSONAL.TÉCNICO!$K$6:$K$255,BENEFICIARIOS!E55)</f>
        <v>0</v>
      </c>
      <c r="H55" s="297">
        <f t="shared" si="0"/>
        <v>0</v>
      </c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150">
        <f t="shared" si="1"/>
        <v>0</v>
      </c>
      <c r="T55" s="150">
        <f t="shared" si="2"/>
        <v>0</v>
      </c>
      <c r="U55" s="150">
        <f t="shared" si="3"/>
        <v>0</v>
      </c>
      <c r="V55" s="22"/>
      <c r="W55" s="22"/>
      <c r="X55" s="150">
        <f t="shared" si="4"/>
        <v>0</v>
      </c>
      <c r="Y55" s="22"/>
      <c r="Z55" s="22"/>
      <c r="AA55" s="150">
        <f t="shared" si="5"/>
        <v>0</v>
      </c>
      <c r="AB55" s="150">
        <f t="shared" si="6"/>
        <v>0</v>
      </c>
      <c r="AC55" s="150">
        <f t="shared" si="7"/>
        <v>0</v>
      </c>
      <c r="AD55" s="150">
        <f t="shared" si="8"/>
        <v>0</v>
      </c>
      <c r="AE55" s="21"/>
      <c r="AG55" s="156"/>
      <c r="AH55" s="156"/>
      <c r="AI55" s="159"/>
    </row>
    <row r="56" spans="1:35" s="155" customFormat="1" x14ac:dyDescent="0.25">
      <c r="A56" s="149">
        <v>50</v>
      </c>
      <c r="B56" s="213" t="s">
        <v>429</v>
      </c>
      <c r="C56" s="16"/>
      <c r="D56" s="213" t="s">
        <v>595</v>
      </c>
      <c r="E56" s="295" t="s">
        <v>321</v>
      </c>
      <c r="F56" s="297">
        <f>COUNTIFS(PERSONAL.TÉCNICO!$G$6:$G$255,"ENTRENADOR",PERSONAL.TÉCNICO!$B$6:$B$255,"GASTO_CORRIENTE",PERSONAL.TÉCNICO!$K$6:$K$255,BENEFICIARIOS!E56)</f>
        <v>0</v>
      </c>
      <c r="G56" s="297">
        <f>COUNTIFS(PERSONAL.TÉCNICO!$G$6:$G$255,"ENTRENADOR",PERSONAL.TÉCNICO!$B$6:$B$255,"AUTOGESTIÓN",PERSONAL.TÉCNICO!$K$6:$K$255,BENEFICIARIOS!E56)</f>
        <v>0</v>
      </c>
      <c r="H56" s="297">
        <f t="shared" si="0"/>
        <v>0</v>
      </c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150">
        <f t="shared" si="1"/>
        <v>0</v>
      </c>
      <c r="T56" s="150">
        <f t="shared" si="2"/>
        <v>0</v>
      </c>
      <c r="U56" s="150">
        <f t="shared" si="3"/>
        <v>0</v>
      </c>
      <c r="V56" s="22"/>
      <c r="W56" s="22"/>
      <c r="X56" s="150">
        <f t="shared" si="4"/>
        <v>0</v>
      </c>
      <c r="Y56" s="22"/>
      <c r="Z56" s="22"/>
      <c r="AA56" s="150">
        <f t="shared" si="5"/>
        <v>0</v>
      </c>
      <c r="AB56" s="150">
        <f t="shared" si="6"/>
        <v>0</v>
      </c>
      <c r="AC56" s="150">
        <f t="shared" si="7"/>
        <v>0</v>
      </c>
      <c r="AD56" s="150">
        <f t="shared" si="8"/>
        <v>0</v>
      </c>
      <c r="AE56" s="21"/>
      <c r="AG56" s="156"/>
      <c r="AH56" s="157"/>
      <c r="AI56" s="158"/>
    </row>
    <row r="57" spans="1:35" s="155" customFormat="1" x14ac:dyDescent="0.25">
      <c r="A57" s="149">
        <v>51</v>
      </c>
      <c r="B57" s="213" t="s">
        <v>429</v>
      </c>
      <c r="C57" s="16"/>
      <c r="D57" s="213" t="s">
        <v>596</v>
      </c>
      <c r="E57" s="295" t="s">
        <v>322</v>
      </c>
      <c r="F57" s="297">
        <f>COUNTIFS(PERSONAL.TÉCNICO!$G$6:$G$255,"ENTRENADOR",PERSONAL.TÉCNICO!$B$6:$B$255,"GASTO_CORRIENTE",PERSONAL.TÉCNICO!$K$6:$K$255,BENEFICIARIOS!E57)</f>
        <v>0</v>
      </c>
      <c r="G57" s="297">
        <f>COUNTIFS(PERSONAL.TÉCNICO!$G$6:$G$255,"ENTRENADOR",PERSONAL.TÉCNICO!$B$6:$B$255,"AUTOGESTIÓN",PERSONAL.TÉCNICO!$K$6:$K$255,BENEFICIARIOS!E57)</f>
        <v>0</v>
      </c>
      <c r="H57" s="297">
        <f t="shared" si="0"/>
        <v>0</v>
      </c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150">
        <f t="shared" si="1"/>
        <v>0</v>
      </c>
      <c r="T57" s="150">
        <f t="shared" si="2"/>
        <v>0</v>
      </c>
      <c r="U57" s="150">
        <f t="shared" si="3"/>
        <v>0</v>
      </c>
      <c r="V57" s="22"/>
      <c r="W57" s="22"/>
      <c r="X57" s="150">
        <f t="shared" si="4"/>
        <v>0</v>
      </c>
      <c r="Y57" s="22"/>
      <c r="Z57" s="22"/>
      <c r="AA57" s="150">
        <f t="shared" si="5"/>
        <v>0</v>
      </c>
      <c r="AB57" s="150">
        <f t="shared" si="6"/>
        <v>0</v>
      </c>
      <c r="AC57" s="150">
        <f t="shared" si="7"/>
        <v>0</v>
      </c>
      <c r="AD57" s="150">
        <f t="shared" si="8"/>
        <v>0</v>
      </c>
      <c r="AE57" s="21"/>
      <c r="AG57" s="156"/>
      <c r="AH57" s="157"/>
      <c r="AI57" s="158"/>
    </row>
    <row r="58" spans="1:35" s="155" customFormat="1" ht="15" customHeight="1" x14ac:dyDescent="0.25">
      <c r="A58" s="149">
        <v>52</v>
      </c>
      <c r="B58" s="213" t="s">
        <v>21</v>
      </c>
      <c r="C58" s="16"/>
      <c r="D58" s="213" t="s">
        <v>238</v>
      </c>
      <c r="E58" s="295" t="s">
        <v>323</v>
      </c>
      <c r="F58" s="297">
        <f>COUNTIFS(PERSONAL.TÉCNICO!$G$6:$G$255,"ENTRENADOR",PERSONAL.TÉCNICO!$B$6:$B$255,"GASTO_CORRIENTE",PERSONAL.TÉCNICO!$K$6:$K$255,BENEFICIARIOS!E58)</f>
        <v>0</v>
      </c>
      <c r="G58" s="297">
        <f>COUNTIFS(PERSONAL.TÉCNICO!$G$6:$G$255,"ENTRENADOR",PERSONAL.TÉCNICO!$B$6:$B$255,"AUTOGESTIÓN",PERSONAL.TÉCNICO!$K$6:$K$255,BENEFICIARIOS!E58)</f>
        <v>0</v>
      </c>
      <c r="H58" s="297">
        <f t="shared" si="0"/>
        <v>0</v>
      </c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150">
        <f t="shared" si="1"/>
        <v>0</v>
      </c>
      <c r="T58" s="150">
        <f t="shared" si="2"/>
        <v>0</v>
      </c>
      <c r="U58" s="150">
        <f t="shared" si="3"/>
        <v>0</v>
      </c>
      <c r="V58" s="22"/>
      <c r="W58" s="22"/>
      <c r="X58" s="150">
        <f t="shared" si="4"/>
        <v>0</v>
      </c>
      <c r="Y58" s="22"/>
      <c r="Z58" s="22"/>
      <c r="AA58" s="150">
        <f t="shared" si="5"/>
        <v>0</v>
      </c>
      <c r="AB58" s="150">
        <f t="shared" si="6"/>
        <v>0</v>
      </c>
      <c r="AC58" s="150">
        <f t="shared" si="7"/>
        <v>0</v>
      </c>
      <c r="AD58" s="150">
        <f t="shared" si="8"/>
        <v>0</v>
      </c>
      <c r="AE58" s="21"/>
      <c r="AG58" s="156"/>
      <c r="AH58" s="157"/>
      <c r="AI58" s="158"/>
    </row>
    <row r="59" spans="1:35" s="155" customFormat="1" x14ac:dyDescent="0.25">
      <c r="A59" s="149">
        <v>53</v>
      </c>
      <c r="B59" s="213" t="s">
        <v>21</v>
      </c>
      <c r="C59" s="16"/>
      <c r="D59" s="213" t="s">
        <v>238</v>
      </c>
      <c r="E59" s="295" t="s">
        <v>324</v>
      </c>
      <c r="F59" s="297">
        <f>COUNTIFS(PERSONAL.TÉCNICO!$G$6:$G$255,"ENTRENADOR",PERSONAL.TÉCNICO!$B$6:$B$255,"GASTO_CORRIENTE",PERSONAL.TÉCNICO!$K$6:$K$255,BENEFICIARIOS!E59)</f>
        <v>0</v>
      </c>
      <c r="G59" s="297">
        <f>COUNTIFS(PERSONAL.TÉCNICO!$G$6:$G$255,"ENTRENADOR",PERSONAL.TÉCNICO!$B$6:$B$255,"AUTOGESTIÓN",PERSONAL.TÉCNICO!$K$6:$K$255,BENEFICIARIOS!E59)</f>
        <v>0</v>
      </c>
      <c r="H59" s="297">
        <f t="shared" si="0"/>
        <v>0</v>
      </c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150">
        <f t="shared" si="1"/>
        <v>0</v>
      </c>
      <c r="T59" s="150">
        <f t="shared" si="2"/>
        <v>0</v>
      </c>
      <c r="U59" s="150">
        <f t="shared" si="3"/>
        <v>0</v>
      </c>
      <c r="V59" s="22"/>
      <c r="W59" s="22"/>
      <c r="X59" s="150">
        <f t="shared" si="4"/>
        <v>0</v>
      </c>
      <c r="Y59" s="22"/>
      <c r="Z59" s="22"/>
      <c r="AA59" s="150">
        <f t="shared" si="5"/>
        <v>0</v>
      </c>
      <c r="AB59" s="150">
        <f t="shared" si="6"/>
        <v>0</v>
      </c>
      <c r="AC59" s="150">
        <f t="shared" si="7"/>
        <v>0</v>
      </c>
      <c r="AD59" s="150">
        <f t="shared" si="8"/>
        <v>0</v>
      </c>
      <c r="AE59" s="19"/>
      <c r="AG59" s="156"/>
      <c r="AH59" s="157"/>
      <c r="AI59" s="158"/>
    </row>
    <row r="60" spans="1:35" s="155" customFormat="1" x14ac:dyDescent="0.25">
      <c r="A60" s="149">
        <v>54</v>
      </c>
      <c r="B60" s="213" t="s">
        <v>21</v>
      </c>
      <c r="C60" s="16"/>
      <c r="D60" s="213" t="s">
        <v>238</v>
      </c>
      <c r="E60" s="295" t="s">
        <v>325</v>
      </c>
      <c r="F60" s="297">
        <f>COUNTIFS(PERSONAL.TÉCNICO!$G$6:$G$255,"ENTRENADOR",PERSONAL.TÉCNICO!$B$6:$B$255,"GASTO_CORRIENTE",PERSONAL.TÉCNICO!$K$6:$K$255,BENEFICIARIOS!E60)</f>
        <v>0</v>
      </c>
      <c r="G60" s="297">
        <f>COUNTIFS(PERSONAL.TÉCNICO!$G$6:$G$255,"ENTRENADOR",PERSONAL.TÉCNICO!$B$6:$B$255,"AUTOGESTIÓN",PERSONAL.TÉCNICO!$K$6:$K$255,BENEFICIARIOS!E60)</f>
        <v>0</v>
      </c>
      <c r="H60" s="297">
        <f t="shared" si="0"/>
        <v>0</v>
      </c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150">
        <f t="shared" si="1"/>
        <v>0</v>
      </c>
      <c r="T60" s="150">
        <f t="shared" si="2"/>
        <v>0</v>
      </c>
      <c r="U60" s="150">
        <f t="shared" si="3"/>
        <v>0</v>
      </c>
      <c r="V60" s="22"/>
      <c r="W60" s="22"/>
      <c r="X60" s="150">
        <f t="shared" si="4"/>
        <v>0</v>
      </c>
      <c r="Y60" s="22"/>
      <c r="Z60" s="22"/>
      <c r="AA60" s="150">
        <f t="shared" si="5"/>
        <v>0</v>
      </c>
      <c r="AB60" s="150">
        <f t="shared" si="6"/>
        <v>0</v>
      </c>
      <c r="AC60" s="150">
        <f t="shared" si="7"/>
        <v>0</v>
      </c>
      <c r="AD60" s="150">
        <f t="shared" si="8"/>
        <v>0</v>
      </c>
      <c r="AE60" s="21"/>
      <c r="AG60" s="156"/>
      <c r="AH60" s="156"/>
      <c r="AI60" s="158"/>
    </row>
    <row r="61" spans="1:35" s="155" customFormat="1" x14ac:dyDescent="0.25">
      <c r="A61" s="149">
        <v>55</v>
      </c>
      <c r="B61" s="213" t="s">
        <v>21</v>
      </c>
      <c r="C61" s="16"/>
      <c r="D61" s="213" t="s">
        <v>238</v>
      </c>
      <c r="E61" s="295" t="s">
        <v>326</v>
      </c>
      <c r="F61" s="297">
        <f>COUNTIFS(PERSONAL.TÉCNICO!$G$6:$G$255,"ENTRENADOR",PERSONAL.TÉCNICO!$B$6:$B$255,"GASTO_CORRIENTE",PERSONAL.TÉCNICO!$K$6:$K$255,BENEFICIARIOS!E61)</f>
        <v>0</v>
      </c>
      <c r="G61" s="297">
        <f>COUNTIFS(PERSONAL.TÉCNICO!$G$6:$G$255,"ENTRENADOR",PERSONAL.TÉCNICO!$B$6:$B$255,"AUTOGESTIÓN",PERSONAL.TÉCNICO!$K$6:$K$255,BENEFICIARIOS!E61)</f>
        <v>0</v>
      </c>
      <c r="H61" s="297">
        <f t="shared" si="0"/>
        <v>0</v>
      </c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150">
        <f t="shared" si="1"/>
        <v>0</v>
      </c>
      <c r="T61" s="150">
        <f t="shared" si="2"/>
        <v>0</v>
      </c>
      <c r="U61" s="150">
        <f t="shared" si="3"/>
        <v>0</v>
      </c>
      <c r="V61" s="22"/>
      <c r="W61" s="22"/>
      <c r="X61" s="150">
        <f t="shared" si="4"/>
        <v>0</v>
      </c>
      <c r="Y61" s="22"/>
      <c r="Z61" s="22"/>
      <c r="AA61" s="150">
        <f t="shared" si="5"/>
        <v>0</v>
      </c>
      <c r="AB61" s="150">
        <f t="shared" si="6"/>
        <v>0</v>
      </c>
      <c r="AC61" s="150">
        <f t="shared" si="7"/>
        <v>0</v>
      </c>
      <c r="AD61" s="150">
        <f t="shared" si="8"/>
        <v>0</v>
      </c>
      <c r="AE61" s="21"/>
      <c r="AG61" s="156"/>
      <c r="AH61" s="156"/>
      <c r="AI61" s="158"/>
    </row>
    <row r="62" spans="1:35" s="155" customFormat="1" x14ac:dyDescent="0.25">
      <c r="A62" s="149">
        <v>56</v>
      </c>
      <c r="B62" s="213" t="s">
        <v>21</v>
      </c>
      <c r="C62" s="16"/>
      <c r="D62" s="213" t="s">
        <v>238</v>
      </c>
      <c r="E62" s="295" t="s">
        <v>327</v>
      </c>
      <c r="F62" s="297">
        <f>COUNTIFS(PERSONAL.TÉCNICO!$G$6:$G$255,"ENTRENADOR",PERSONAL.TÉCNICO!$B$6:$B$255,"GASTO_CORRIENTE",PERSONAL.TÉCNICO!$K$6:$K$255,BENEFICIARIOS!E62)</f>
        <v>0</v>
      </c>
      <c r="G62" s="297">
        <f>COUNTIFS(PERSONAL.TÉCNICO!$G$6:$G$255,"ENTRENADOR",PERSONAL.TÉCNICO!$B$6:$B$255,"AUTOGESTIÓN",PERSONAL.TÉCNICO!$K$6:$K$255,BENEFICIARIOS!E62)</f>
        <v>0</v>
      </c>
      <c r="H62" s="297">
        <f t="shared" si="0"/>
        <v>0</v>
      </c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150">
        <f t="shared" si="1"/>
        <v>0</v>
      </c>
      <c r="T62" s="150">
        <f t="shared" si="2"/>
        <v>0</v>
      </c>
      <c r="U62" s="150">
        <f t="shared" si="3"/>
        <v>0</v>
      </c>
      <c r="V62" s="22"/>
      <c r="W62" s="22"/>
      <c r="X62" s="150">
        <f t="shared" si="4"/>
        <v>0</v>
      </c>
      <c r="Y62" s="22"/>
      <c r="Z62" s="22"/>
      <c r="AA62" s="150">
        <f t="shared" si="5"/>
        <v>0</v>
      </c>
      <c r="AB62" s="150">
        <f t="shared" si="6"/>
        <v>0</v>
      </c>
      <c r="AC62" s="150">
        <f t="shared" si="7"/>
        <v>0</v>
      </c>
      <c r="AD62" s="150">
        <f t="shared" si="8"/>
        <v>0</v>
      </c>
      <c r="AE62" s="194"/>
      <c r="AG62" s="156"/>
      <c r="AH62" s="156"/>
      <c r="AI62" s="158"/>
    </row>
    <row r="63" spans="1:35" s="155" customFormat="1" x14ac:dyDescent="0.25">
      <c r="A63" s="149">
        <v>57</v>
      </c>
      <c r="B63" s="213" t="s">
        <v>21</v>
      </c>
      <c r="C63" s="16"/>
      <c r="D63" s="213" t="s">
        <v>238</v>
      </c>
      <c r="E63" s="295" t="s">
        <v>328</v>
      </c>
      <c r="F63" s="297">
        <f>COUNTIFS(PERSONAL.TÉCNICO!$G$6:$G$255,"ENTRENADOR",PERSONAL.TÉCNICO!$B$6:$B$255,"GASTO_CORRIENTE",PERSONAL.TÉCNICO!$K$6:$K$255,BENEFICIARIOS!E63)</f>
        <v>0</v>
      </c>
      <c r="G63" s="297">
        <f>COUNTIFS(PERSONAL.TÉCNICO!$G$6:$G$255,"ENTRENADOR",PERSONAL.TÉCNICO!$B$6:$B$255,"AUTOGESTIÓN",PERSONAL.TÉCNICO!$K$6:$K$255,BENEFICIARIOS!E63)</f>
        <v>0</v>
      </c>
      <c r="H63" s="297">
        <f t="shared" si="0"/>
        <v>0</v>
      </c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150">
        <f t="shared" si="1"/>
        <v>0</v>
      </c>
      <c r="T63" s="150">
        <f t="shared" si="2"/>
        <v>0</v>
      </c>
      <c r="U63" s="150">
        <f t="shared" si="3"/>
        <v>0</v>
      </c>
      <c r="V63" s="22"/>
      <c r="W63" s="22"/>
      <c r="X63" s="150">
        <f t="shared" si="4"/>
        <v>0</v>
      </c>
      <c r="Y63" s="22"/>
      <c r="Z63" s="22"/>
      <c r="AA63" s="150">
        <f t="shared" si="5"/>
        <v>0</v>
      </c>
      <c r="AB63" s="150">
        <f t="shared" si="6"/>
        <v>0</v>
      </c>
      <c r="AC63" s="150">
        <f t="shared" si="7"/>
        <v>0</v>
      </c>
      <c r="AD63" s="150">
        <f t="shared" si="8"/>
        <v>0</v>
      </c>
      <c r="AE63" s="21"/>
      <c r="AG63" s="156"/>
      <c r="AH63" s="156"/>
      <c r="AI63" s="158"/>
    </row>
    <row r="64" spans="1:35" s="155" customFormat="1" x14ac:dyDescent="0.25">
      <c r="A64" s="149">
        <v>58</v>
      </c>
      <c r="B64" s="213" t="s">
        <v>21</v>
      </c>
      <c r="C64" s="16"/>
      <c r="D64" s="213" t="s">
        <v>238</v>
      </c>
      <c r="E64" s="295" t="s">
        <v>329</v>
      </c>
      <c r="F64" s="297">
        <f>COUNTIFS(PERSONAL.TÉCNICO!$G$6:$G$255,"ENTRENADOR",PERSONAL.TÉCNICO!$B$6:$B$255,"GASTO_CORRIENTE",PERSONAL.TÉCNICO!$K$6:$K$255,BENEFICIARIOS!E64)</f>
        <v>0</v>
      </c>
      <c r="G64" s="297">
        <f>COUNTIFS(PERSONAL.TÉCNICO!$G$6:$G$255,"ENTRENADOR",PERSONAL.TÉCNICO!$B$6:$B$255,"AUTOGESTIÓN",PERSONAL.TÉCNICO!$K$6:$K$255,BENEFICIARIOS!E64)</f>
        <v>0</v>
      </c>
      <c r="H64" s="297">
        <f t="shared" si="0"/>
        <v>0</v>
      </c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150">
        <f t="shared" si="1"/>
        <v>0</v>
      </c>
      <c r="T64" s="150">
        <f t="shared" si="2"/>
        <v>0</v>
      </c>
      <c r="U64" s="150">
        <f t="shared" si="3"/>
        <v>0</v>
      </c>
      <c r="V64" s="22"/>
      <c r="W64" s="22"/>
      <c r="X64" s="150">
        <f t="shared" si="4"/>
        <v>0</v>
      </c>
      <c r="Y64" s="22"/>
      <c r="Z64" s="22"/>
      <c r="AA64" s="150">
        <f t="shared" si="5"/>
        <v>0</v>
      </c>
      <c r="AB64" s="150">
        <f t="shared" si="6"/>
        <v>0</v>
      </c>
      <c r="AC64" s="150">
        <f t="shared" si="7"/>
        <v>0</v>
      </c>
      <c r="AD64" s="150">
        <f t="shared" si="8"/>
        <v>0</v>
      </c>
      <c r="AE64" s="21"/>
      <c r="AG64" s="156"/>
      <c r="AH64" s="157"/>
      <c r="AI64" s="158"/>
    </row>
    <row r="65" spans="1:35" s="155" customFormat="1" x14ac:dyDescent="0.25">
      <c r="A65" s="149">
        <v>59</v>
      </c>
      <c r="B65" s="213" t="s">
        <v>21</v>
      </c>
      <c r="C65" s="16"/>
      <c r="D65" s="213" t="s">
        <v>238</v>
      </c>
      <c r="E65" s="295" t="s">
        <v>330</v>
      </c>
      <c r="F65" s="297">
        <f>COUNTIFS(PERSONAL.TÉCNICO!$G$6:$G$255,"ENTRENADOR",PERSONAL.TÉCNICO!$B$6:$B$255,"GASTO_CORRIENTE",PERSONAL.TÉCNICO!$K$6:$K$255,BENEFICIARIOS!E65)</f>
        <v>0</v>
      </c>
      <c r="G65" s="297">
        <f>COUNTIFS(PERSONAL.TÉCNICO!$G$6:$G$255,"ENTRENADOR",PERSONAL.TÉCNICO!$B$6:$B$255,"AUTOGESTIÓN",PERSONAL.TÉCNICO!$K$6:$K$255,BENEFICIARIOS!E65)</f>
        <v>0</v>
      </c>
      <c r="H65" s="297">
        <f t="shared" si="0"/>
        <v>0</v>
      </c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150">
        <f t="shared" si="1"/>
        <v>0</v>
      </c>
      <c r="T65" s="150">
        <f t="shared" si="2"/>
        <v>0</v>
      </c>
      <c r="U65" s="150">
        <f t="shared" si="3"/>
        <v>0</v>
      </c>
      <c r="V65" s="22"/>
      <c r="W65" s="22"/>
      <c r="X65" s="150">
        <f t="shared" si="4"/>
        <v>0</v>
      </c>
      <c r="Y65" s="22"/>
      <c r="Z65" s="22"/>
      <c r="AA65" s="150">
        <f t="shared" si="5"/>
        <v>0</v>
      </c>
      <c r="AB65" s="150">
        <f t="shared" si="6"/>
        <v>0</v>
      </c>
      <c r="AC65" s="150">
        <f t="shared" si="7"/>
        <v>0</v>
      </c>
      <c r="AD65" s="150">
        <f t="shared" si="8"/>
        <v>0</v>
      </c>
      <c r="AE65" s="21"/>
      <c r="AG65" s="156"/>
      <c r="AH65" s="156"/>
      <c r="AI65" s="158"/>
    </row>
    <row r="66" spans="1:35" s="155" customFormat="1" x14ac:dyDescent="0.25">
      <c r="A66" s="149">
        <v>60</v>
      </c>
      <c r="B66" s="213" t="s">
        <v>21</v>
      </c>
      <c r="C66" s="16"/>
      <c r="D66" s="213" t="s">
        <v>238</v>
      </c>
      <c r="E66" s="295" t="s">
        <v>331</v>
      </c>
      <c r="F66" s="297">
        <f>COUNTIFS(PERSONAL.TÉCNICO!$G$6:$G$255,"ENTRENADOR",PERSONAL.TÉCNICO!$B$6:$B$255,"GASTO_CORRIENTE",PERSONAL.TÉCNICO!$K$6:$K$255,BENEFICIARIOS!E66)</f>
        <v>0</v>
      </c>
      <c r="G66" s="297">
        <f>COUNTIFS(PERSONAL.TÉCNICO!$G$6:$G$255,"ENTRENADOR",PERSONAL.TÉCNICO!$B$6:$B$255,"AUTOGESTIÓN",PERSONAL.TÉCNICO!$K$6:$K$255,BENEFICIARIOS!E66)</f>
        <v>0</v>
      </c>
      <c r="H66" s="297">
        <f t="shared" si="0"/>
        <v>0</v>
      </c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150">
        <f t="shared" si="1"/>
        <v>0</v>
      </c>
      <c r="T66" s="150">
        <f t="shared" si="2"/>
        <v>0</v>
      </c>
      <c r="U66" s="150">
        <f t="shared" si="3"/>
        <v>0</v>
      </c>
      <c r="V66" s="22"/>
      <c r="W66" s="22"/>
      <c r="X66" s="150">
        <f t="shared" si="4"/>
        <v>0</v>
      </c>
      <c r="Y66" s="22"/>
      <c r="Z66" s="22"/>
      <c r="AA66" s="150">
        <f t="shared" si="5"/>
        <v>0</v>
      </c>
      <c r="AB66" s="150">
        <f t="shared" si="6"/>
        <v>0</v>
      </c>
      <c r="AC66" s="150">
        <f t="shared" si="7"/>
        <v>0</v>
      </c>
      <c r="AD66" s="150">
        <f t="shared" si="8"/>
        <v>0</v>
      </c>
      <c r="AE66" s="21"/>
      <c r="AG66" s="156"/>
      <c r="AH66" s="156"/>
      <c r="AI66" s="158"/>
    </row>
    <row r="67" spans="1:35" s="155" customFormat="1" x14ac:dyDescent="0.25">
      <c r="A67" s="149">
        <v>61</v>
      </c>
      <c r="B67" s="213" t="s">
        <v>21</v>
      </c>
      <c r="C67" s="16"/>
      <c r="D67" s="213" t="s">
        <v>238</v>
      </c>
      <c r="E67" s="295" t="s">
        <v>332</v>
      </c>
      <c r="F67" s="297">
        <f>COUNTIFS(PERSONAL.TÉCNICO!$G$6:$G$255,"ENTRENADOR",PERSONAL.TÉCNICO!$B$6:$B$255,"GASTO_CORRIENTE",PERSONAL.TÉCNICO!$K$6:$K$255,BENEFICIARIOS!E67)</f>
        <v>0</v>
      </c>
      <c r="G67" s="297">
        <f>COUNTIFS(PERSONAL.TÉCNICO!$G$6:$G$255,"ENTRENADOR",PERSONAL.TÉCNICO!$B$6:$B$255,"AUTOGESTIÓN",PERSONAL.TÉCNICO!$K$6:$K$255,BENEFICIARIOS!E67)</f>
        <v>0</v>
      </c>
      <c r="H67" s="297">
        <f t="shared" si="0"/>
        <v>0</v>
      </c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150">
        <f t="shared" si="1"/>
        <v>0</v>
      </c>
      <c r="T67" s="150">
        <f t="shared" si="2"/>
        <v>0</v>
      </c>
      <c r="U67" s="150">
        <f t="shared" si="3"/>
        <v>0</v>
      </c>
      <c r="V67" s="22"/>
      <c r="W67" s="22"/>
      <c r="X67" s="150">
        <f t="shared" si="4"/>
        <v>0</v>
      </c>
      <c r="Y67" s="22"/>
      <c r="Z67" s="22"/>
      <c r="AA67" s="150">
        <f t="shared" si="5"/>
        <v>0</v>
      </c>
      <c r="AB67" s="150">
        <f t="shared" si="6"/>
        <v>0</v>
      </c>
      <c r="AC67" s="150">
        <f t="shared" si="7"/>
        <v>0</v>
      </c>
      <c r="AD67" s="150">
        <f t="shared" si="8"/>
        <v>0</v>
      </c>
      <c r="AE67" s="21"/>
      <c r="AG67" s="156"/>
      <c r="AH67" s="156"/>
      <c r="AI67" s="158"/>
    </row>
    <row r="68" spans="1:35" s="155" customFormat="1" x14ac:dyDescent="0.25">
      <c r="A68" s="149">
        <v>62</v>
      </c>
      <c r="B68" s="213" t="s">
        <v>21</v>
      </c>
      <c r="C68" s="16"/>
      <c r="D68" s="213" t="s">
        <v>238</v>
      </c>
      <c r="E68" s="295" t="s">
        <v>333</v>
      </c>
      <c r="F68" s="297">
        <f>COUNTIFS(PERSONAL.TÉCNICO!$G$6:$G$255,"ENTRENADOR",PERSONAL.TÉCNICO!$B$6:$B$255,"GASTO_CORRIENTE",PERSONAL.TÉCNICO!$K$6:$K$255,BENEFICIARIOS!E68)</f>
        <v>0</v>
      </c>
      <c r="G68" s="297">
        <f>COUNTIFS(PERSONAL.TÉCNICO!$G$6:$G$255,"ENTRENADOR",PERSONAL.TÉCNICO!$B$6:$B$255,"AUTOGESTIÓN",PERSONAL.TÉCNICO!$K$6:$K$255,BENEFICIARIOS!E68)</f>
        <v>0</v>
      </c>
      <c r="H68" s="297">
        <f t="shared" si="0"/>
        <v>0</v>
      </c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150">
        <f t="shared" si="1"/>
        <v>0</v>
      </c>
      <c r="T68" s="150">
        <f t="shared" si="2"/>
        <v>0</v>
      </c>
      <c r="U68" s="150">
        <f t="shared" si="3"/>
        <v>0</v>
      </c>
      <c r="V68" s="22"/>
      <c r="W68" s="22"/>
      <c r="X68" s="150">
        <f t="shared" si="4"/>
        <v>0</v>
      </c>
      <c r="Y68" s="22"/>
      <c r="Z68" s="22"/>
      <c r="AA68" s="150">
        <f t="shared" si="5"/>
        <v>0</v>
      </c>
      <c r="AB68" s="150">
        <f t="shared" si="6"/>
        <v>0</v>
      </c>
      <c r="AC68" s="150">
        <f t="shared" si="7"/>
        <v>0</v>
      </c>
      <c r="AD68" s="150">
        <f t="shared" si="8"/>
        <v>0</v>
      </c>
      <c r="AE68" s="21"/>
      <c r="AG68" s="156"/>
      <c r="AH68" s="156"/>
      <c r="AI68" s="158"/>
    </row>
    <row r="69" spans="1:35" s="155" customFormat="1" x14ac:dyDescent="0.25">
      <c r="A69" s="149">
        <v>63</v>
      </c>
      <c r="B69" s="213" t="s">
        <v>21</v>
      </c>
      <c r="C69" s="16"/>
      <c r="D69" s="213" t="s">
        <v>238</v>
      </c>
      <c r="E69" s="295" t="s">
        <v>334</v>
      </c>
      <c r="F69" s="297">
        <f>COUNTIFS(PERSONAL.TÉCNICO!$G$6:$G$255,"ENTRENADOR",PERSONAL.TÉCNICO!$B$6:$B$255,"GASTO_CORRIENTE",PERSONAL.TÉCNICO!$K$6:$K$255,BENEFICIARIOS!E69)</f>
        <v>0</v>
      </c>
      <c r="G69" s="297">
        <f>COUNTIFS(PERSONAL.TÉCNICO!$G$6:$G$255,"ENTRENADOR",PERSONAL.TÉCNICO!$B$6:$B$255,"AUTOGESTIÓN",PERSONAL.TÉCNICO!$K$6:$K$255,BENEFICIARIOS!E69)</f>
        <v>0</v>
      </c>
      <c r="H69" s="297">
        <f t="shared" si="0"/>
        <v>0</v>
      </c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150">
        <f t="shared" si="1"/>
        <v>0</v>
      </c>
      <c r="T69" s="150">
        <f t="shared" si="2"/>
        <v>0</v>
      </c>
      <c r="U69" s="150">
        <f t="shared" si="3"/>
        <v>0</v>
      </c>
      <c r="V69" s="22"/>
      <c r="W69" s="22"/>
      <c r="X69" s="150">
        <f t="shared" si="4"/>
        <v>0</v>
      </c>
      <c r="Y69" s="22"/>
      <c r="Z69" s="22"/>
      <c r="AA69" s="150">
        <f t="shared" si="5"/>
        <v>0</v>
      </c>
      <c r="AB69" s="150">
        <f t="shared" si="6"/>
        <v>0</v>
      </c>
      <c r="AC69" s="150">
        <f t="shared" si="7"/>
        <v>0</v>
      </c>
      <c r="AD69" s="150">
        <f t="shared" si="8"/>
        <v>0</v>
      </c>
      <c r="AE69" s="21"/>
      <c r="AG69" s="156"/>
      <c r="AH69" s="156"/>
      <c r="AI69" s="159"/>
    </row>
    <row r="70" spans="1:35" s="155" customFormat="1" x14ac:dyDescent="0.25">
      <c r="A70" s="149">
        <v>64</v>
      </c>
      <c r="B70" s="213" t="s">
        <v>21</v>
      </c>
      <c r="C70" s="16"/>
      <c r="D70" s="213" t="s">
        <v>238</v>
      </c>
      <c r="E70" s="295" t="s">
        <v>335</v>
      </c>
      <c r="F70" s="297">
        <f>COUNTIFS(PERSONAL.TÉCNICO!$G$6:$G$255,"ENTRENADOR",PERSONAL.TÉCNICO!$B$6:$B$255,"GASTO_CORRIENTE",PERSONAL.TÉCNICO!$K$6:$K$255,BENEFICIARIOS!E70)</f>
        <v>0</v>
      </c>
      <c r="G70" s="297">
        <f>COUNTIFS(PERSONAL.TÉCNICO!$G$6:$G$255,"ENTRENADOR",PERSONAL.TÉCNICO!$B$6:$B$255,"AUTOGESTIÓN",PERSONAL.TÉCNICO!$K$6:$K$255,BENEFICIARIOS!E70)</f>
        <v>0</v>
      </c>
      <c r="H70" s="297">
        <f t="shared" si="0"/>
        <v>0</v>
      </c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150">
        <f t="shared" si="1"/>
        <v>0</v>
      </c>
      <c r="T70" s="150">
        <f t="shared" si="2"/>
        <v>0</v>
      </c>
      <c r="U70" s="150">
        <f t="shared" si="3"/>
        <v>0</v>
      </c>
      <c r="V70" s="22"/>
      <c r="W70" s="22"/>
      <c r="X70" s="150">
        <f t="shared" si="4"/>
        <v>0</v>
      </c>
      <c r="Y70" s="22"/>
      <c r="Z70" s="22"/>
      <c r="AA70" s="150">
        <f t="shared" si="5"/>
        <v>0</v>
      </c>
      <c r="AB70" s="150">
        <f t="shared" si="6"/>
        <v>0</v>
      </c>
      <c r="AC70" s="150">
        <f t="shared" si="7"/>
        <v>0</v>
      </c>
      <c r="AD70" s="150">
        <f t="shared" si="8"/>
        <v>0</v>
      </c>
      <c r="AE70" s="21"/>
      <c r="AG70" s="156"/>
      <c r="AH70" s="156"/>
      <c r="AI70" s="159"/>
    </row>
    <row r="71" spans="1:35" s="155" customFormat="1" x14ac:dyDescent="0.25">
      <c r="A71" s="149">
        <v>65</v>
      </c>
      <c r="B71" s="213" t="s">
        <v>21</v>
      </c>
      <c r="C71" s="16"/>
      <c r="D71" s="213" t="s">
        <v>238</v>
      </c>
      <c r="E71" s="295" t="s">
        <v>336</v>
      </c>
      <c r="F71" s="297">
        <f>COUNTIFS(PERSONAL.TÉCNICO!$G$6:$G$255,"ENTRENADOR",PERSONAL.TÉCNICO!$B$6:$B$255,"GASTO_CORRIENTE",PERSONAL.TÉCNICO!$K$6:$K$255,BENEFICIARIOS!E71)</f>
        <v>0</v>
      </c>
      <c r="G71" s="297">
        <f>COUNTIFS(PERSONAL.TÉCNICO!$G$6:$G$255,"ENTRENADOR",PERSONAL.TÉCNICO!$B$6:$B$255,"AUTOGESTIÓN",PERSONAL.TÉCNICO!$K$6:$K$255,BENEFICIARIOS!E71)</f>
        <v>0</v>
      </c>
      <c r="H71" s="297">
        <f t="shared" si="0"/>
        <v>0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150">
        <f t="shared" si="1"/>
        <v>0</v>
      </c>
      <c r="T71" s="150">
        <f t="shared" si="2"/>
        <v>0</v>
      </c>
      <c r="U71" s="150">
        <f t="shared" si="3"/>
        <v>0</v>
      </c>
      <c r="V71" s="22"/>
      <c r="W71" s="22"/>
      <c r="X71" s="150">
        <f t="shared" si="4"/>
        <v>0</v>
      </c>
      <c r="Y71" s="22"/>
      <c r="Z71" s="22"/>
      <c r="AA71" s="150">
        <f t="shared" si="5"/>
        <v>0</v>
      </c>
      <c r="AB71" s="150">
        <f t="shared" si="6"/>
        <v>0</v>
      </c>
      <c r="AC71" s="150">
        <f t="shared" si="7"/>
        <v>0</v>
      </c>
      <c r="AD71" s="150">
        <f t="shared" si="8"/>
        <v>0</v>
      </c>
      <c r="AE71" s="21"/>
      <c r="AG71" s="156"/>
      <c r="AH71" s="157"/>
      <c r="AI71" s="158"/>
    </row>
    <row r="72" spans="1:35" s="155" customFormat="1" x14ac:dyDescent="0.25">
      <c r="A72" s="149">
        <v>66</v>
      </c>
      <c r="B72" s="213" t="s">
        <v>21</v>
      </c>
      <c r="C72" s="16"/>
      <c r="D72" s="213" t="s">
        <v>238</v>
      </c>
      <c r="E72" s="295" t="s">
        <v>337</v>
      </c>
      <c r="F72" s="297">
        <f>COUNTIFS(PERSONAL.TÉCNICO!$G$6:$G$255,"ENTRENADOR",PERSONAL.TÉCNICO!$B$6:$B$255,"GASTO_CORRIENTE",PERSONAL.TÉCNICO!$K$6:$K$255,BENEFICIARIOS!E72)</f>
        <v>0</v>
      </c>
      <c r="G72" s="297">
        <f>COUNTIFS(PERSONAL.TÉCNICO!$G$6:$G$255,"ENTRENADOR",PERSONAL.TÉCNICO!$B$6:$B$255,"AUTOGESTIÓN",PERSONAL.TÉCNICO!$K$6:$K$255,BENEFICIARIOS!E72)</f>
        <v>0</v>
      </c>
      <c r="H72" s="297">
        <f t="shared" ref="H72:H107" si="9">F72+G72</f>
        <v>0</v>
      </c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150">
        <f t="shared" ref="S72:S107" si="10">I72+K72+M72+O72+Q72</f>
        <v>0</v>
      </c>
      <c r="T72" s="150">
        <f t="shared" ref="T72:T107" si="11">J72+L72+N72+P72+R72</f>
        <v>0</v>
      </c>
      <c r="U72" s="150">
        <f t="shared" ref="U72:U107" si="12">S72+T72</f>
        <v>0</v>
      </c>
      <c r="V72" s="22"/>
      <c r="W72" s="22"/>
      <c r="X72" s="150">
        <f t="shared" ref="X72:X107" si="13">V72+W72</f>
        <v>0</v>
      </c>
      <c r="Y72" s="22"/>
      <c r="Z72" s="22"/>
      <c r="AA72" s="150">
        <f t="shared" ref="AA72:AA107" si="14">Y72+Z72</f>
        <v>0</v>
      </c>
      <c r="AB72" s="150">
        <f t="shared" ref="AB72:AB107" si="15">S72+Y72</f>
        <v>0</v>
      </c>
      <c r="AC72" s="150">
        <f t="shared" ref="AC72:AC107" si="16">T72+Z72</f>
        <v>0</v>
      </c>
      <c r="AD72" s="150">
        <f t="shared" ref="AD72:AD107" si="17">U72+AA72</f>
        <v>0</v>
      </c>
      <c r="AE72" s="21"/>
      <c r="AG72" s="156"/>
      <c r="AH72" s="157"/>
      <c r="AI72" s="158"/>
    </row>
    <row r="73" spans="1:35" s="155" customFormat="1" ht="15" customHeight="1" x14ac:dyDescent="0.25">
      <c r="A73" s="149">
        <v>51</v>
      </c>
      <c r="B73" s="213" t="s">
        <v>270</v>
      </c>
      <c r="C73" s="16"/>
      <c r="D73" s="213" t="s">
        <v>597</v>
      </c>
      <c r="E73" s="188"/>
      <c r="F73" s="297">
        <f>COUNTIFS(PERSONAL.TÉCNICO!$G$6:$G$255,"ENTRENADOR",PERSONAL.TÉCNICO!$B$6:$B$255,"GASTO_CORRIENTE",PERSONAL.TÉCNICO!$K$6:$K$255,BENEFICIARIOS!E73)</f>
        <v>0</v>
      </c>
      <c r="G73" s="297">
        <f>COUNTIFS(PERSONAL.TÉCNICO!$G$6:$G$255,"ENTRENADOR",PERSONAL.TÉCNICO!$B$6:$B$255,"AUTOGESTIÓN",PERSONAL.TÉCNICO!$K$6:$K$255,BENEFICIARIOS!E73)</f>
        <v>0</v>
      </c>
      <c r="H73" s="297">
        <f t="shared" si="9"/>
        <v>0</v>
      </c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150">
        <f t="shared" si="10"/>
        <v>0</v>
      </c>
      <c r="T73" s="150">
        <f t="shared" si="11"/>
        <v>0</v>
      </c>
      <c r="U73" s="150">
        <f t="shared" si="12"/>
        <v>0</v>
      </c>
      <c r="V73" s="22"/>
      <c r="W73" s="22"/>
      <c r="X73" s="150">
        <f t="shared" si="13"/>
        <v>0</v>
      </c>
      <c r="Y73" s="22"/>
      <c r="Z73" s="22"/>
      <c r="AA73" s="150">
        <f t="shared" si="14"/>
        <v>0</v>
      </c>
      <c r="AB73" s="150">
        <f t="shared" si="15"/>
        <v>0</v>
      </c>
      <c r="AC73" s="150">
        <f t="shared" si="16"/>
        <v>0</v>
      </c>
      <c r="AD73" s="150">
        <f t="shared" si="17"/>
        <v>0</v>
      </c>
      <c r="AE73" s="21"/>
      <c r="AG73" s="156"/>
      <c r="AH73" s="157"/>
      <c r="AI73" s="158"/>
    </row>
    <row r="74" spans="1:35" s="155" customFormat="1" ht="15" customHeight="1" x14ac:dyDescent="0.25">
      <c r="A74" s="149">
        <v>67</v>
      </c>
      <c r="B74" s="213" t="s">
        <v>270</v>
      </c>
      <c r="C74" s="16"/>
      <c r="D74" s="213" t="s">
        <v>597</v>
      </c>
      <c r="E74" s="188"/>
      <c r="F74" s="297">
        <f>COUNTIFS(PERSONAL.TÉCNICO!$G$6:$G$255,"ENTRENADOR",PERSONAL.TÉCNICO!$B$6:$B$255,"GASTO_CORRIENTE",PERSONAL.TÉCNICO!$K$6:$K$255,BENEFICIARIOS!E74)</f>
        <v>0</v>
      </c>
      <c r="G74" s="297">
        <f>COUNTIFS(PERSONAL.TÉCNICO!$G$6:$G$255,"ENTRENADOR",PERSONAL.TÉCNICO!$B$6:$B$255,"AUTOGESTIÓN",PERSONAL.TÉCNICO!$K$6:$K$255,BENEFICIARIOS!E74)</f>
        <v>0</v>
      </c>
      <c r="H74" s="297">
        <f t="shared" si="9"/>
        <v>0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150">
        <f t="shared" si="10"/>
        <v>0</v>
      </c>
      <c r="T74" s="150">
        <f t="shared" si="11"/>
        <v>0</v>
      </c>
      <c r="U74" s="150">
        <f t="shared" si="12"/>
        <v>0</v>
      </c>
      <c r="V74" s="22"/>
      <c r="W74" s="22"/>
      <c r="X74" s="150">
        <f t="shared" si="13"/>
        <v>0</v>
      </c>
      <c r="Y74" s="22"/>
      <c r="Z74" s="22"/>
      <c r="AA74" s="150">
        <f t="shared" si="14"/>
        <v>0</v>
      </c>
      <c r="AB74" s="150">
        <f t="shared" si="15"/>
        <v>0</v>
      </c>
      <c r="AC74" s="150">
        <f t="shared" si="16"/>
        <v>0</v>
      </c>
      <c r="AD74" s="150">
        <f t="shared" si="17"/>
        <v>0</v>
      </c>
      <c r="AE74" s="21"/>
      <c r="AG74" s="156"/>
      <c r="AH74" s="157"/>
      <c r="AI74" s="158"/>
    </row>
    <row r="75" spans="1:35" s="155" customFormat="1" x14ac:dyDescent="0.25">
      <c r="A75" s="149">
        <v>68</v>
      </c>
      <c r="B75" s="213" t="s">
        <v>270</v>
      </c>
      <c r="C75" s="16"/>
      <c r="D75" s="213" t="s">
        <v>597</v>
      </c>
      <c r="E75" s="188"/>
      <c r="F75" s="297">
        <f>COUNTIFS(PERSONAL.TÉCNICO!$G$6:$G$255,"ENTRENADOR",PERSONAL.TÉCNICO!$B$6:$B$255,"GASTO_CORRIENTE",PERSONAL.TÉCNICO!$K$6:$K$255,BENEFICIARIOS!E75)</f>
        <v>0</v>
      </c>
      <c r="G75" s="297">
        <f>COUNTIFS(PERSONAL.TÉCNICO!$G$6:$G$255,"ENTRENADOR",PERSONAL.TÉCNICO!$B$6:$B$255,"AUTOGESTIÓN",PERSONAL.TÉCNICO!$K$6:$K$255,BENEFICIARIOS!E75)</f>
        <v>0</v>
      </c>
      <c r="H75" s="297">
        <f t="shared" si="9"/>
        <v>0</v>
      </c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150">
        <f t="shared" si="10"/>
        <v>0</v>
      </c>
      <c r="T75" s="150">
        <f t="shared" si="11"/>
        <v>0</v>
      </c>
      <c r="U75" s="150">
        <f t="shared" si="12"/>
        <v>0</v>
      </c>
      <c r="V75" s="22"/>
      <c r="W75" s="22"/>
      <c r="X75" s="150">
        <f t="shared" si="13"/>
        <v>0</v>
      </c>
      <c r="Y75" s="22"/>
      <c r="Z75" s="22"/>
      <c r="AA75" s="150">
        <f t="shared" si="14"/>
        <v>0</v>
      </c>
      <c r="AB75" s="150">
        <f t="shared" si="15"/>
        <v>0</v>
      </c>
      <c r="AC75" s="150">
        <f t="shared" si="16"/>
        <v>0</v>
      </c>
      <c r="AD75" s="150">
        <f t="shared" si="17"/>
        <v>0</v>
      </c>
      <c r="AE75" s="21"/>
      <c r="AG75" s="156"/>
      <c r="AH75" s="157"/>
      <c r="AI75" s="158"/>
    </row>
    <row r="76" spans="1:35" s="155" customFormat="1" x14ac:dyDescent="0.25">
      <c r="A76" s="149">
        <v>69</v>
      </c>
      <c r="B76" s="213" t="s">
        <v>270</v>
      </c>
      <c r="C76" s="16"/>
      <c r="D76" s="213" t="s">
        <v>597</v>
      </c>
      <c r="E76" s="188"/>
      <c r="F76" s="297">
        <f>COUNTIFS(PERSONAL.TÉCNICO!$G$6:$G$255,"ENTRENADOR",PERSONAL.TÉCNICO!$B$6:$B$255,"GASTO_CORRIENTE",PERSONAL.TÉCNICO!$K$6:$K$255,BENEFICIARIOS!E76)</f>
        <v>0</v>
      </c>
      <c r="G76" s="297">
        <f>COUNTIFS(PERSONAL.TÉCNICO!$G$6:$G$255,"ENTRENADOR",PERSONAL.TÉCNICO!$B$6:$B$255,"AUTOGESTIÓN",PERSONAL.TÉCNICO!$K$6:$K$255,BENEFICIARIOS!E76)</f>
        <v>0</v>
      </c>
      <c r="H76" s="297">
        <f t="shared" si="9"/>
        <v>0</v>
      </c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150">
        <f t="shared" si="10"/>
        <v>0</v>
      </c>
      <c r="T76" s="150">
        <f t="shared" si="11"/>
        <v>0</v>
      </c>
      <c r="U76" s="150">
        <f t="shared" si="12"/>
        <v>0</v>
      </c>
      <c r="V76" s="22"/>
      <c r="W76" s="22"/>
      <c r="X76" s="150">
        <f t="shared" si="13"/>
        <v>0</v>
      </c>
      <c r="Y76" s="22"/>
      <c r="Z76" s="22"/>
      <c r="AA76" s="150">
        <f t="shared" si="14"/>
        <v>0</v>
      </c>
      <c r="AB76" s="150">
        <f t="shared" si="15"/>
        <v>0</v>
      </c>
      <c r="AC76" s="150">
        <f t="shared" si="16"/>
        <v>0</v>
      </c>
      <c r="AD76" s="150">
        <f t="shared" si="17"/>
        <v>0</v>
      </c>
      <c r="AE76" s="21"/>
      <c r="AG76" s="156"/>
      <c r="AH76" s="157"/>
      <c r="AI76" s="158"/>
    </row>
    <row r="77" spans="1:35" s="155" customFormat="1" x14ac:dyDescent="0.25">
      <c r="A77" s="149">
        <v>70</v>
      </c>
      <c r="B77" s="213" t="s">
        <v>270</v>
      </c>
      <c r="C77" s="16"/>
      <c r="D77" s="213" t="s">
        <v>597</v>
      </c>
      <c r="E77" s="188"/>
      <c r="F77" s="297">
        <f>COUNTIFS(PERSONAL.TÉCNICO!$G$6:$G$255,"ENTRENADOR",PERSONAL.TÉCNICO!$B$6:$B$255,"GASTO_CORRIENTE",PERSONAL.TÉCNICO!$K$6:$K$255,BENEFICIARIOS!E77)</f>
        <v>0</v>
      </c>
      <c r="G77" s="297">
        <f>COUNTIFS(PERSONAL.TÉCNICO!$G$6:$G$255,"ENTRENADOR",PERSONAL.TÉCNICO!$B$6:$B$255,"AUTOGESTIÓN",PERSONAL.TÉCNICO!$K$6:$K$255,BENEFICIARIOS!E77)</f>
        <v>0</v>
      </c>
      <c r="H77" s="297">
        <f t="shared" si="9"/>
        <v>0</v>
      </c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150">
        <f t="shared" si="10"/>
        <v>0</v>
      </c>
      <c r="T77" s="150">
        <f t="shared" si="11"/>
        <v>0</v>
      </c>
      <c r="U77" s="150">
        <f t="shared" si="12"/>
        <v>0</v>
      </c>
      <c r="V77" s="22"/>
      <c r="W77" s="22"/>
      <c r="X77" s="150">
        <f t="shared" si="13"/>
        <v>0</v>
      </c>
      <c r="Y77" s="22"/>
      <c r="Z77" s="22"/>
      <c r="AA77" s="150">
        <f t="shared" si="14"/>
        <v>0</v>
      </c>
      <c r="AB77" s="150">
        <f t="shared" si="15"/>
        <v>0</v>
      </c>
      <c r="AC77" s="150">
        <f t="shared" si="16"/>
        <v>0</v>
      </c>
      <c r="AD77" s="150">
        <f t="shared" si="17"/>
        <v>0</v>
      </c>
      <c r="AE77" s="21"/>
      <c r="AG77" s="156"/>
      <c r="AH77" s="157"/>
      <c r="AI77" s="158"/>
    </row>
    <row r="78" spans="1:35" s="155" customFormat="1" x14ac:dyDescent="0.25">
      <c r="A78" s="149">
        <v>71</v>
      </c>
      <c r="B78" s="213" t="s">
        <v>270</v>
      </c>
      <c r="C78" s="16"/>
      <c r="D78" s="213" t="s">
        <v>597</v>
      </c>
      <c r="E78" s="188"/>
      <c r="F78" s="297">
        <f>COUNTIFS(PERSONAL.TÉCNICO!$G$6:$G$255,"ENTRENADOR",PERSONAL.TÉCNICO!$B$6:$B$255,"GASTO_CORRIENTE",PERSONAL.TÉCNICO!$K$6:$K$255,BENEFICIARIOS!E78)</f>
        <v>0</v>
      </c>
      <c r="G78" s="297">
        <f>COUNTIFS(PERSONAL.TÉCNICO!$G$6:$G$255,"ENTRENADOR",PERSONAL.TÉCNICO!$B$6:$B$255,"AUTOGESTIÓN",PERSONAL.TÉCNICO!$K$6:$K$255,BENEFICIARIOS!E78)</f>
        <v>0</v>
      </c>
      <c r="H78" s="297">
        <f t="shared" si="9"/>
        <v>0</v>
      </c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150">
        <f t="shared" si="10"/>
        <v>0</v>
      </c>
      <c r="T78" s="150">
        <f t="shared" si="11"/>
        <v>0</v>
      </c>
      <c r="U78" s="150">
        <f t="shared" si="12"/>
        <v>0</v>
      </c>
      <c r="V78" s="22"/>
      <c r="W78" s="22"/>
      <c r="X78" s="150">
        <f t="shared" si="13"/>
        <v>0</v>
      </c>
      <c r="Y78" s="22"/>
      <c r="Z78" s="22"/>
      <c r="AA78" s="150">
        <f t="shared" si="14"/>
        <v>0</v>
      </c>
      <c r="AB78" s="150">
        <f t="shared" si="15"/>
        <v>0</v>
      </c>
      <c r="AC78" s="150">
        <f t="shared" si="16"/>
        <v>0</v>
      </c>
      <c r="AD78" s="150">
        <f t="shared" si="17"/>
        <v>0</v>
      </c>
      <c r="AE78" s="21"/>
      <c r="AG78" s="156"/>
      <c r="AH78" s="157"/>
      <c r="AI78" s="158"/>
    </row>
    <row r="79" spans="1:35" s="155" customFormat="1" x14ac:dyDescent="0.25">
      <c r="A79" s="149">
        <v>72</v>
      </c>
      <c r="B79" s="213" t="s">
        <v>270</v>
      </c>
      <c r="C79" s="16"/>
      <c r="D79" s="213" t="s">
        <v>597</v>
      </c>
      <c r="E79" s="188"/>
      <c r="F79" s="297">
        <f>COUNTIFS(PERSONAL.TÉCNICO!$G$6:$G$255,"ENTRENADOR",PERSONAL.TÉCNICO!$B$6:$B$255,"GASTO_CORRIENTE",PERSONAL.TÉCNICO!$K$6:$K$255,BENEFICIARIOS!E79)</f>
        <v>0</v>
      </c>
      <c r="G79" s="297">
        <f>COUNTIFS(PERSONAL.TÉCNICO!$G$6:$G$255,"ENTRENADOR",PERSONAL.TÉCNICO!$B$6:$B$255,"AUTOGESTIÓN",PERSONAL.TÉCNICO!$K$6:$K$255,BENEFICIARIOS!E79)</f>
        <v>0</v>
      </c>
      <c r="H79" s="297">
        <f t="shared" si="9"/>
        <v>0</v>
      </c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150">
        <f t="shared" si="10"/>
        <v>0</v>
      </c>
      <c r="T79" s="150">
        <f t="shared" si="11"/>
        <v>0</v>
      </c>
      <c r="U79" s="150">
        <f t="shared" si="12"/>
        <v>0</v>
      </c>
      <c r="V79" s="22"/>
      <c r="W79" s="22"/>
      <c r="X79" s="150">
        <f t="shared" si="13"/>
        <v>0</v>
      </c>
      <c r="Y79" s="22"/>
      <c r="Z79" s="22"/>
      <c r="AA79" s="150">
        <f t="shared" si="14"/>
        <v>0</v>
      </c>
      <c r="AB79" s="150">
        <f t="shared" si="15"/>
        <v>0</v>
      </c>
      <c r="AC79" s="150">
        <f t="shared" si="16"/>
        <v>0</v>
      </c>
      <c r="AD79" s="150">
        <f t="shared" si="17"/>
        <v>0</v>
      </c>
      <c r="AE79" s="21"/>
      <c r="AG79" s="156"/>
      <c r="AH79" s="156"/>
      <c r="AI79" s="158"/>
    </row>
    <row r="80" spans="1:35" s="155" customFormat="1" x14ac:dyDescent="0.25">
      <c r="A80" s="149">
        <v>73</v>
      </c>
      <c r="B80" s="213" t="s">
        <v>270</v>
      </c>
      <c r="C80" s="16"/>
      <c r="D80" s="213" t="s">
        <v>597</v>
      </c>
      <c r="E80" s="188"/>
      <c r="F80" s="297">
        <f>COUNTIFS(PERSONAL.TÉCNICO!$G$6:$G$255,"ENTRENADOR",PERSONAL.TÉCNICO!$B$6:$B$255,"GASTO_CORRIENTE",PERSONAL.TÉCNICO!$K$6:$K$255,BENEFICIARIOS!E80)</f>
        <v>0</v>
      </c>
      <c r="G80" s="297">
        <f>COUNTIFS(PERSONAL.TÉCNICO!$G$6:$G$255,"ENTRENADOR",PERSONAL.TÉCNICO!$B$6:$B$255,"AUTOGESTIÓN",PERSONAL.TÉCNICO!$K$6:$K$255,BENEFICIARIOS!E80)</f>
        <v>0</v>
      </c>
      <c r="H80" s="297">
        <f t="shared" si="9"/>
        <v>0</v>
      </c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150">
        <f t="shared" si="10"/>
        <v>0</v>
      </c>
      <c r="T80" s="150">
        <f t="shared" si="11"/>
        <v>0</v>
      </c>
      <c r="U80" s="150">
        <f t="shared" si="12"/>
        <v>0</v>
      </c>
      <c r="V80" s="22"/>
      <c r="W80" s="22"/>
      <c r="X80" s="150">
        <f t="shared" si="13"/>
        <v>0</v>
      </c>
      <c r="Y80" s="22"/>
      <c r="Z80" s="22"/>
      <c r="AA80" s="150">
        <f t="shared" si="14"/>
        <v>0</v>
      </c>
      <c r="AB80" s="150">
        <f t="shared" si="15"/>
        <v>0</v>
      </c>
      <c r="AC80" s="150">
        <f t="shared" si="16"/>
        <v>0</v>
      </c>
      <c r="AD80" s="150">
        <f t="shared" si="17"/>
        <v>0</v>
      </c>
      <c r="AE80" s="21"/>
      <c r="AG80" s="156"/>
      <c r="AH80" s="157"/>
      <c r="AI80" s="158"/>
    </row>
    <row r="81" spans="1:35" s="155" customFormat="1" x14ac:dyDescent="0.25">
      <c r="A81" s="149">
        <v>74</v>
      </c>
      <c r="B81" s="213" t="s">
        <v>270</v>
      </c>
      <c r="C81" s="16"/>
      <c r="D81" s="213" t="s">
        <v>597</v>
      </c>
      <c r="E81" s="188"/>
      <c r="F81" s="297">
        <f>COUNTIFS(PERSONAL.TÉCNICO!$G$6:$G$255,"ENTRENADOR",PERSONAL.TÉCNICO!$B$6:$B$255,"GASTO_CORRIENTE",PERSONAL.TÉCNICO!$K$6:$K$255,BENEFICIARIOS!E81)</f>
        <v>0</v>
      </c>
      <c r="G81" s="297">
        <f>COUNTIFS(PERSONAL.TÉCNICO!$G$6:$G$255,"ENTRENADOR",PERSONAL.TÉCNICO!$B$6:$B$255,"AUTOGESTIÓN",PERSONAL.TÉCNICO!$K$6:$K$255,BENEFICIARIOS!E81)</f>
        <v>0</v>
      </c>
      <c r="H81" s="297">
        <f t="shared" si="9"/>
        <v>0</v>
      </c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150">
        <f t="shared" si="10"/>
        <v>0</v>
      </c>
      <c r="T81" s="150">
        <f t="shared" si="11"/>
        <v>0</v>
      </c>
      <c r="U81" s="150">
        <f t="shared" si="12"/>
        <v>0</v>
      </c>
      <c r="V81" s="22"/>
      <c r="W81" s="22"/>
      <c r="X81" s="150">
        <f t="shared" si="13"/>
        <v>0</v>
      </c>
      <c r="Y81" s="22"/>
      <c r="Z81" s="22"/>
      <c r="AA81" s="150">
        <f t="shared" si="14"/>
        <v>0</v>
      </c>
      <c r="AB81" s="150">
        <f t="shared" si="15"/>
        <v>0</v>
      </c>
      <c r="AC81" s="150">
        <f t="shared" si="16"/>
        <v>0</v>
      </c>
      <c r="AD81" s="150">
        <f t="shared" si="17"/>
        <v>0</v>
      </c>
      <c r="AE81" s="21"/>
      <c r="AG81" s="156"/>
      <c r="AH81" s="156"/>
      <c r="AI81" s="158"/>
    </row>
    <row r="82" spans="1:35" s="155" customFormat="1" x14ac:dyDescent="0.25">
      <c r="A82" s="149">
        <v>75</v>
      </c>
      <c r="B82" s="213" t="s">
        <v>270</v>
      </c>
      <c r="C82" s="16"/>
      <c r="D82" s="213" t="s">
        <v>597</v>
      </c>
      <c r="E82" s="188"/>
      <c r="F82" s="297">
        <f>COUNTIFS(PERSONAL.TÉCNICO!$G$6:$G$255,"ENTRENADOR",PERSONAL.TÉCNICO!$B$6:$B$255,"GASTO_CORRIENTE",PERSONAL.TÉCNICO!$K$6:$K$255,BENEFICIARIOS!E82)</f>
        <v>0</v>
      </c>
      <c r="G82" s="297">
        <f>COUNTIFS(PERSONAL.TÉCNICO!$G$6:$G$255,"ENTRENADOR",PERSONAL.TÉCNICO!$B$6:$B$255,"AUTOGESTIÓN",PERSONAL.TÉCNICO!$K$6:$K$255,BENEFICIARIOS!E82)</f>
        <v>0</v>
      </c>
      <c r="H82" s="297">
        <f t="shared" si="9"/>
        <v>0</v>
      </c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150">
        <f t="shared" si="10"/>
        <v>0</v>
      </c>
      <c r="T82" s="150">
        <f t="shared" si="11"/>
        <v>0</v>
      </c>
      <c r="U82" s="150">
        <f t="shared" si="12"/>
        <v>0</v>
      </c>
      <c r="V82" s="22"/>
      <c r="W82" s="22"/>
      <c r="X82" s="150">
        <f t="shared" si="13"/>
        <v>0</v>
      </c>
      <c r="Y82" s="22"/>
      <c r="Z82" s="22"/>
      <c r="AA82" s="150">
        <f t="shared" si="14"/>
        <v>0</v>
      </c>
      <c r="AB82" s="150">
        <f t="shared" si="15"/>
        <v>0</v>
      </c>
      <c r="AC82" s="150">
        <f t="shared" si="16"/>
        <v>0</v>
      </c>
      <c r="AD82" s="150">
        <f t="shared" si="17"/>
        <v>0</v>
      </c>
      <c r="AE82" s="21"/>
      <c r="AG82" s="156"/>
      <c r="AH82" s="156"/>
      <c r="AI82" s="158"/>
    </row>
    <row r="83" spans="1:35" s="155" customFormat="1" x14ac:dyDescent="0.25">
      <c r="A83" s="149">
        <v>76</v>
      </c>
      <c r="B83" s="213" t="s">
        <v>270</v>
      </c>
      <c r="C83" s="16"/>
      <c r="D83" s="213" t="s">
        <v>597</v>
      </c>
      <c r="E83" s="188"/>
      <c r="F83" s="297">
        <f>COUNTIFS(PERSONAL.TÉCNICO!$G$6:$G$255,"ENTRENADOR",PERSONAL.TÉCNICO!$B$6:$B$255,"GASTO_CORRIENTE",PERSONAL.TÉCNICO!$K$6:$K$255,BENEFICIARIOS!E83)</f>
        <v>0</v>
      </c>
      <c r="G83" s="297">
        <f>COUNTIFS(PERSONAL.TÉCNICO!$G$6:$G$255,"ENTRENADOR",PERSONAL.TÉCNICO!$B$6:$B$255,"AUTOGESTIÓN",PERSONAL.TÉCNICO!$K$6:$K$255,BENEFICIARIOS!E83)</f>
        <v>0</v>
      </c>
      <c r="H83" s="297">
        <f t="shared" si="9"/>
        <v>0</v>
      </c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150">
        <f t="shared" si="10"/>
        <v>0</v>
      </c>
      <c r="T83" s="150">
        <f t="shared" si="11"/>
        <v>0</v>
      </c>
      <c r="U83" s="150">
        <f t="shared" si="12"/>
        <v>0</v>
      </c>
      <c r="V83" s="22"/>
      <c r="W83" s="22"/>
      <c r="X83" s="150">
        <f t="shared" si="13"/>
        <v>0</v>
      </c>
      <c r="Y83" s="22"/>
      <c r="Z83" s="22"/>
      <c r="AA83" s="150">
        <f t="shared" si="14"/>
        <v>0</v>
      </c>
      <c r="AB83" s="150">
        <f t="shared" si="15"/>
        <v>0</v>
      </c>
      <c r="AC83" s="150">
        <f t="shared" si="16"/>
        <v>0</v>
      </c>
      <c r="AD83" s="150">
        <f t="shared" si="17"/>
        <v>0</v>
      </c>
      <c r="AE83" s="21"/>
      <c r="AG83" s="156"/>
      <c r="AH83" s="156"/>
      <c r="AI83" s="158"/>
    </row>
    <row r="84" spans="1:35" s="155" customFormat="1" x14ac:dyDescent="0.25">
      <c r="A84" s="149">
        <v>77</v>
      </c>
      <c r="B84" s="213" t="s">
        <v>270</v>
      </c>
      <c r="C84" s="16"/>
      <c r="D84" s="213" t="s">
        <v>597</v>
      </c>
      <c r="E84" s="188"/>
      <c r="F84" s="297">
        <f>COUNTIFS(PERSONAL.TÉCNICO!$G$6:$G$255,"ENTRENADOR",PERSONAL.TÉCNICO!$B$6:$B$255,"GASTO_CORRIENTE",PERSONAL.TÉCNICO!$K$6:$K$255,BENEFICIARIOS!E84)</f>
        <v>0</v>
      </c>
      <c r="G84" s="297">
        <f>COUNTIFS(PERSONAL.TÉCNICO!$G$6:$G$255,"ENTRENADOR",PERSONAL.TÉCNICO!$B$6:$B$255,"AUTOGESTIÓN",PERSONAL.TÉCNICO!$K$6:$K$255,BENEFICIARIOS!E84)</f>
        <v>0</v>
      </c>
      <c r="H84" s="297">
        <f t="shared" si="9"/>
        <v>0</v>
      </c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150">
        <f t="shared" si="10"/>
        <v>0</v>
      </c>
      <c r="T84" s="150">
        <f t="shared" si="11"/>
        <v>0</v>
      </c>
      <c r="U84" s="150">
        <f t="shared" si="12"/>
        <v>0</v>
      </c>
      <c r="V84" s="22"/>
      <c r="W84" s="22"/>
      <c r="X84" s="150">
        <f t="shared" si="13"/>
        <v>0</v>
      </c>
      <c r="Y84" s="22"/>
      <c r="Z84" s="22"/>
      <c r="AA84" s="150">
        <f t="shared" si="14"/>
        <v>0</v>
      </c>
      <c r="AB84" s="150">
        <f t="shared" si="15"/>
        <v>0</v>
      </c>
      <c r="AC84" s="150">
        <f t="shared" si="16"/>
        <v>0</v>
      </c>
      <c r="AD84" s="150">
        <f t="shared" si="17"/>
        <v>0</v>
      </c>
      <c r="AE84" s="21"/>
      <c r="AG84" s="156"/>
      <c r="AH84" s="156"/>
      <c r="AI84" s="158"/>
    </row>
    <row r="85" spans="1:35" s="155" customFormat="1" x14ac:dyDescent="0.25">
      <c r="A85" s="149">
        <v>78</v>
      </c>
      <c r="B85" s="213" t="s">
        <v>270</v>
      </c>
      <c r="C85" s="16"/>
      <c r="D85" s="213" t="s">
        <v>597</v>
      </c>
      <c r="E85" s="188"/>
      <c r="F85" s="297">
        <f>COUNTIFS(PERSONAL.TÉCNICO!$G$6:$G$255,"ENTRENADOR",PERSONAL.TÉCNICO!$B$6:$B$255,"GASTO_CORRIENTE",PERSONAL.TÉCNICO!$K$6:$K$255,BENEFICIARIOS!E85)</f>
        <v>0</v>
      </c>
      <c r="G85" s="297">
        <f>COUNTIFS(PERSONAL.TÉCNICO!$G$6:$G$255,"ENTRENADOR",PERSONAL.TÉCNICO!$B$6:$B$255,"AUTOGESTIÓN",PERSONAL.TÉCNICO!$K$6:$K$255,BENEFICIARIOS!E85)</f>
        <v>0</v>
      </c>
      <c r="H85" s="297">
        <f t="shared" si="9"/>
        <v>0</v>
      </c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150">
        <f t="shared" si="10"/>
        <v>0</v>
      </c>
      <c r="T85" s="150">
        <f t="shared" si="11"/>
        <v>0</v>
      </c>
      <c r="U85" s="150">
        <f t="shared" si="12"/>
        <v>0</v>
      </c>
      <c r="V85" s="22"/>
      <c r="W85" s="22"/>
      <c r="X85" s="150">
        <f t="shared" si="13"/>
        <v>0</v>
      </c>
      <c r="Y85" s="22"/>
      <c r="Z85" s="22"/>
      <c r="AA85" s="150">
        <f t="shared" si="14"/>
        <v>0</v>
      </c>
      <c r="AB85" s="150">
        <f t="shared" si="15"/>
        <v>0</v>
      </c>
      <c r="AC85" s="150">
        <f t="shared" si="16"/>
        <v>0</v>
      </c>
      <c r="AD85" s="150">
        <f t="shared" si="17"/>
        <v>0</v>
      </c>
      <c r="AE85" s="194"/>
      <c r="AG85" s="156"/>
      <c r="AH85" s="156"/>
      <c r="AI85" s="159"/>
    </row>
    <row r="86" spans="1:35" s="155" customFormat="1" x14ac:dyDescent="0.25">
      <c r="A86" s="149">
        <v>79</v>
      </c>
      <c r="B86" s="213" t="s">
        <v>270</v>
      </c>
      <c r="C86" s="16"/>
      <c r="D86" s="213" t="s">
        <v>597</v>
      </c>
      <c r="E86" s="188"/>
      <c r="F86" s="297">
        <f>COUNTIFS(PERSONAL.TÉCNICO!$G$6:$G$255,"ENTRENADOR",PERSONAL.TÉCNICO!$B$6:$B$255,"GASTO_CORRIENTE",PERSONAL.TÉCNICO!$K$6:$K$255,BENEFICIARIOS!E86)</f>
        <v>0</v>
      </c>
      <c r="G86" s="297">
        <f>COUNTIFS(PERSONAL.TÉCNICO!$G$6:$G$255,"ENTRENADOR",PERSONAL.TÉCNICO!$B$6:$B$255,"AUTOGESTIÓN",PERSONAL.TÉCNICO!$K$6:$K$255,BENEFICIARIOS!E86)</f>
        <v>0</v>
      </c>
      <c r="H86" s="297">
        <f t="shared" si="9"/>
        <v>0</v>
      </c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150">
        <f t="shared" si="10"/>
        <v>0</v>
      </c>
      <c r="T86" s="150">
        <f t="shared" si="11"/>
        <v>0</v>
      </c>
      <c r="U86" s="150">
        <f t="shared" si="12"/>
        <v>0</v>
      </c>
      <c r="V86" s="22"/>
      <c r="W86" s="22"/>
      <c r="X86" s="150">
        <f t="shared" si="13"/>
        <v>0</v>
      </c>
      <c r="Y86" s="22"/>
      <c r="Z86" s="22"/>
      <c r="AA86" s="150">
        <f t="shared" si="14"/>
        <v>0</v>
      </c>
      <c r="AB86" s="150">
        <f t="shared" si="15"/>
        <v>0</v>
      </c>
      <c r="AC86" s="150">
        <f t="shared" si="16"/>
        <v>0</v>
      </c>
      <c r="AD86" s="150">
        <f t="shared" si="17"/>
        <v>0</v>
      </c>
      <c r="AE86" s="21"/>
      <c r="AG86" s="156"/>
      <c r="AH86" s="157"/>
      <c r="AI86" s="158"/>
    </row>
    <row r="87" spans="1:35" s="155" customFormat="1" x14ac:dyDescent="0.25">
      <c r="A87" s="149">
        <v>80</v>
      </c>
      <c r="B87" s="213" t="s">
        <v>270</v>
      </c>
      <c r="C87" s="16"/>
      <c r="D87" s="213" t="s">
        <v>597</v>
      </c>
      <c r="E87" s="188"/>
      <c r="F87" s="297">
        <f>COUNTIFS(PERSONAL.TÉCNICO!$G$6:$G$255,"ENTRENADOR",PERSONAL.TÉCNICO!$B$6:$B$255,"GASTO_CORRIENTE",PERSONAL.TÉCNICO!$K$6:$K$255,BENEFICIARIOS!E87)</f>
        <v>0</v>
      </c>
      <c r="G87" s="297">
        <f>COUNTIFS(PERSONAL.TÉCNICO!$G$6:$G$255,"ENTRENADOR",PERSONAL.TÉCNICO!$B$6:$B$255,"AUTOGESTIÓN",PERSONAL.TÉCNICO!$K$6:$K$255,BENEFICIARIOS!E87)</f>
        <v>0</v>
      </c>
      <c r="H87" s="297">
        <f t="shared" si="9"/>
        <v>0</v>
      </c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150">
        <f t="shared" si="10"/>
        <v>0</v>
      </c>
      <c r="T87" s="150">
        <f t="shared" si="11"/>
        <v>0</v>
      </c>
      <c r="U87" s="150">
        <f t="shared" si="12"/>
        <v>0</v>
      </c>
      <c r="V87" s="22"/>
      <c r="W87" s="22"/>
      <c r="X87" s="150">
        <f t="shared" si="13"/>
        <v>0</v>
      </c>
      <c r="Y87" s="22"/>
      <c r="Z87" s="22"/>
      <c r="AA87" s="150">
        <f t="shared" si="14"/>
        <v>0</v>
      </c>
      <c r="AB87" s="150">
        <f t="shared" si="15"/>
        <v>0</v>
      </c>
      <c r="AC87" s="150">
        <f t="shared" si="16"/>
        <v>0</v>
      </c>
      <c r="AD87" s="150">
        <f t="shared" si="17"/>
        <v>0</v>
      </c>
      <c r="AE87" s="21"/>
      <c r="AG87" s="156"/>
      <c r="AH87" s="157"/>
      <c r="AI87" s="158"/>
    </row>
    <row r="88" spans="1:35" s="155" customFormat="1" x14ac:dyDescent="0.25">
      <c r="A88" s="149">
        <v>81</v>
      </c>
      <c r="B88" s="213" t="s">
        <v>270</v>
      </c>
      <c r="C88" s="16"/>
      <c r="D88" s="213" t="s">
        <v>597</v>
      </c>
      <c r="E88" s="188"/>
      <c r="F88" s="297">
        <f>COUNTIFS(PERSONAL.TÉCNICO!$G$6:$G$255,"ENTRENADOR",PERSONAL.TÉCNICO!$B$6:$B$255,"GASTO_CORRIENTE",PERSONAL.TÉCNICO!$K$6:$K$255,BENEFICIARIOS!E88)</f>
        <v>0</v>
      </c>
      <c r="G88" s="297">
        <f>COUNTIFS(PERSONAL.TÉCNICO!$G$6:$G$255,"ENTRENADOR",PERSONAL.TÉCNICO!$B$6:$B$255,"AUTOGESTIÓN",PERSONAL.TÉCNICO!$K$6:$K$255,BENEFICIARIOS!E88)</f>
        <v>0</v>
      </c>
      <c r="H88" s="297">
        <f t="shared" si="9"/>
        <v>0</v>
      </c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150">
        <f t="shared" si="10"/>
        <v>0</v>
      </c>
      <c r="T88" s="150">
        <f t="shared" si="11"/>
        <v>0</v>
      </c>
      <c r="U88" s="150">
        <f t="shared" si="12"/>
        <v>0</v>
      </c>
      <c r="V88" s="22"/>
      <c r="W88" s="22"/>
      <c r="X88" s="150">
        <f t="shared" si="13"/>
        <v>0</v>
      </c>
      <c r="Y88" s="22"/>
      <c r="Z88" s="22"/>
      <c r="AA88" s="150">
        <f t="shared" si="14"/>
        <v>0</v>
      </c>
      <c r="AB88" s="150">
        <f t="shared" si="15"/>
        <v>0</v>
      </c>
      <c r="AC88" s="150">
        <f t="shared" si="16"/>
        <v>0</v>
      </c>
      <c r="AD88" s="150">
        <f t="shared" si="17"/>
        <v>0</v>
      </c>
      <c r="AE88" s="21"/>
      <c r="AG88" s="156"/>
      <c r="AH88" s="157"/>
      <c r="AI88" s="158"/>
    </row>
    <row r="89" spans="1:35" s="155" customFormat="1" x14ac:dyDescent="0.25">
      <c r="A89" s="149">
        <v>82</v>
      </c>
      <c r="B89" s="213" t="s">
        <v>270</v>
      </c>
      <c r="C89" s="16"/>
      <c r="D89" s="213" t="s">
        <v>597</v>
      </c>
      <c r="E89" s="188"/>
      <c r="F89" s="297">
        <f>COUNTIFS(PERSONAL.TÉCNICO!$G$6:$G$255,"ENTRENADOR",PERSONAL.TÉCNICO!$B$6:$B$255,"GASTO_CORRIENTE",PERSONAL.TÉCNICO!$K$6:$K$255,BENEFICIARIOS!E89)</f>
        <v>0</v>
      </c>
      <c r="G89" s="297">
        <f>COUNTIFS(PERSONAL.TÉCNICO!$G$6:$G$255,"ENTRENADOR",PERSONAL.TÉCNICO!$B$6:$B$255,"AUTOGESTIÓN",PERSONAL.TÉCNICO!$K$6:$K$255,BENEFICIARIOS!E89)</f>
        <v>0</v>
      </c>
      <c r="H89" s="297">
        <f t="shared" si="9"/>
        <v>0</v>
      </c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150">
        <f t="shared" si="10"/>
        <v>0</v>
      </c>
      <c r="T89" s="150">
        <f t="shared" si="11"/>
        <v>0</v>
      </c>
      <c r="U89" s="150">
        <f t="shared" si="12"/>
        <v>0</v>
      </c>
      <c r="V89" s="22"/>
      <c r="W89" s="22"/>
      <c r="X89" s="150">
        <f t="shared" si="13"/>
        <v>0</v>
      </c>
      <c r="Y89" s="22"/>
      <c r="Z89" s="22"/>
      <c r="AA89" s="150">
        <f t="shared" si="14"/>
        <v>0</v>
      </c>
      <c r="AB89" s="150">
        <f t="shared" si="15"/>
        <v>0</v>
      </c>
      <c r="AC89" s="150">
        <f t="shared" si="16"/>
        <v>0</v>
      </c>
      <c r="AD89" s="150">
        <f t="shared" si="17"/>
        <v>0</v>
      </c>
      <c r="AE89" s="21"/>
      <c r="AG89" s="156"/>
      <c r="AH89" s="157"/>
      <c r="AI89" s="158"/>
    </row>
    <row r="90" spans="1:35" s="155" customFormat="1" x14ac:dyDescent="0.25">
      <c r="A90" s="149">
        <v>83</v>
      </c>
      <c r="B90" s="213" t="s">
        <v>270</v>
      </c>
      <c r="C90" s="16"/>
      <c r="D90" s="213" t="s">
        <v>597</v>
      </c>
      <c r="E90" s="188"/>
      <c r="F90" s="297">
        <f>COUNTIFS(PERSONAL.TÉCNICO!$G$6:$G$255,"ENTRENADOR",PERSONAL.TÉCNICO!$B$6:$B$255,"GASTO_CORRIENTE",PERSONAL.TÉCNICO!$K$6:$K$255,BENEFICIARIOS!E90)</f>
        <v>0</v>
      </c>
      <c r="G90" s="297">
        <f>COUNTIFS(PERSONAL.TÉCNICO!$G$6:$G$255,"ENTRENADOR",PERSONAL.TÉCNICO!$B$6:$B$255,"AUTOGESTIÓN",PERSONAL.TÉCNICO!$K$6:$K$255,BENEFICIARIOS!E90)</f>
        <v>0</v>
      </c>
      <c r="H90" s="297">
        <f t="shared" si="9"/>
        <v>0</v>
      </c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150">
        <f t="shared" si="10"/>
        <v>0</v>
      </c>
      <c r="T90" s="150">
        <f t="shared" si="11"/>
        <v>0</v>
      </c>
      <c r="U90" s="150">
        <f t="shared" si="12"/>
        <v>0</v>
      </c>
      <c r="V90" s="22"/>
      <c r="W90" s="22"/>
      <c r="X90" s="150">
        <f t="shared" si="13"/>
        <v>0</v>
      </c>
      <c r="Y90" s="22"/>
      <c r="Z90" s="22"/>
      <c r="AA90" s="150">
        <f t="shared" si="14"/>
        <v>0</v>
      </c>
      <c r="AB90" s="150">
        <f t="shared" si="15"/>
        <v>0</v>
      </c>
      <c r="AC90" s="150">
        <f t="shared" si="16"/>
        <v>0</v>
      </c>
      <c r="AD90" s="150">
        <f t="shared" si="17"/>
        <v>0</v>
      </c>
      <c r="AE90" s="21"/>
      <c r="AG90" s="156"/>
      <c r="AH90" s="157"/>
      <c r="AI90" s="159"/>
    </row>
    <row r="91" spans="1:35" s="155" customFormat="1" x14ac:dyDescent="0.25">
      <c r="A91" s="149">
        <v>84</v>
      </c>
      <c r="B91" s="213" t="s">
        <v>270</v>
      </c>
      <c r="C91" s="16"/>
      <c r="D91" s="213" t="s">
        <v>597</v>
      </c>
      <c r="E91" s="188"/>
      <c r="F91" s="297">
        <f>COUNTIFS(PERSONAL.TÉCNICO!$G$6:$G$255,"ENTRENADOR",PERSONAL.TÉCNICO!$B$6:$B$255,"GASTO_CORRIENTE",PERSONAL.TÉCNICO!$K$6:$K$255,BENEFICIARIOS!E91)</f>
        <v>0</v>
      </c>
      <c r="G91" s="297">
        <f>COUNTIFS(PERSONAL.TÉCNICO!$G$6:$G$255,"ENTRENADOR",PERSONAL.TÉCNICO!$B$6:$B$255,"AUTOGESTIÓN",PERSONAL.TÉCNICO!$K$6:$K$255,BENEFICIARIOS!E91)</f>
        <v>0</v>
      </c>
      <c r="H91" s="297">
        <f t="shared" si="9"/>
        <v>0</v>
      </c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150">
        <f t="shared" si="10"/>
        <v>0</v>
      </c>
      <c r="T91" s="150">
        <f t="shared" si="11"/>
        <v>0</v>
      </c>
      <c r="U91" s="150">
        <f t="shared" si="12"/>
        <v>0</v>
      </c>
      <c r="V91" s="22"/>
      <c r="W91" s="22"/>
      <c r="X91" s="150">
        <f t="shared" si="13"/>
        <v>0</v>
      </c>
      <c r="Y91" s="22"/>
      <c r="Z91" s="22"/>
      <c r="AA91" s="150">
        <f t="shared" si="14"/>
        <v>0</v>
      </c>
      <c r="AB91" s="150">
        <f t="shared" si="15"/>
        <v>0</v>
      </c>
      <c r="AC91" s="150">
        <f t="shared" si="16"/>
        <v>0</v>
      </c>
      <c r="AD91" s="150">
        <f t="shared" si="17"/>
        <v>0</v>
      </c>
      <c r="AE91" s="21"/>
      <c r="AG91" s="156"/>
      <c r="AH91" s="157"/>
      <c r="AI91" s="158"/>
    </row>
    <row r="92" spans="1:35" s="155" customFormat="1" x14ac:dyDescent="0.25">
      <c r="A92" s="149">
        <v>85</v>
      </c>
      <c r="B92" s="213" t="s">
        <v>270</v>
      </c>
      <c r="C92" s="16"/>
      <c r="D92" s="213" t="s">
        <v>597</v>
      </c>
      <c r="E92" s="188"/>
      <c r="F92" s="297">
        <f>COUNTIFS(PERSONAL.TÉCNICO!$G$6:$G$255,"ENTRENADOR",PERSONAL.TÉCNICO!$B$6:$B$255,"GASTO_CORRIENTE",PERSONAL.TÉCNICO!$K$6:$K$255,BENEFICIARIOS!E92)</f>
        <v>0</v>
      </c>
      <c r="G92" s="297">
        <f>COUNTIFS(PERSONAL.TÉCNICO!$G$6:$G$255,"ENTRENADOR",PERSONAL.TÉCNICO!$B$6:$B$255,"AUTOGESTIÓN",PERSONAL.TÉCNICO!$K$6:$K$255,BENEFICIARIOS!E92)</f>
        <v>0</v>
      </c>
      <c r="H92" s="297">
        <f t="shared" si="9"/>
        <v>0</v>
      </c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150">
        <f t="shared" si="10"/>
        <v>0</v>
      </c>
      <c r="T92" s="150">
        <f t="shared" si="11"/>
        <v>0</v>
      </c>
      <c r="U92" s="150">
        <f t="shared" si="12"/>
        <v>0</v>
      </c>
      <c r="V92" s="22"/>
      <c r="W92" s="22"/>
      <c r="X92" s="150">
        <f t="shared" si="13"/>
        <v>0</v>
      </c>
      <c r="Y92" s="22"/>
      <c r="Z92" s="22"/>
      <c r="AA92" s="150">
        <f t="shared" si="14"/>
        <v>0</v>
      </c>
      <c r="AB92" s="150">
        <f t="shared" si="15"/>
        <v>0</v>
      </c>
      <c r="AC92" s="150">
        <f t="shared" si="16"/>
        <v>0</v>
      </c>
      <c r="AD92" s="150">
        <f t="shared" si="17"/>
        <v>0</v>
      </c>
      <c r="AE92" s="20"/>
      <c r="AG92" s="156"/>
      <c r="AH92" s="157"/>
      <c r="AI92" s="158"/>
    </row>
    <row r="93" spans="1:35" s="155" customFormat="1" x14ac:dyDescent="0.25">
      <c r="A93" s="149">
        <v>86</v>
      </c>
      <c r="B93" s="213" t="s">
        <v>270</v>
      </c>
      <c r="C93" s="16"/>
      <c r="D93" s="213" t="s">
        <v>597</v>
      </c>
      <c r="E93" s="188"/>
      <c r="F93" s="297">
        <f>COUNTIFS(PERSONAL.TÉCNICO!$G$6:$G$255,"ENTRENADOR",PERSONAL.TÉCNICO!$B$6:$B$255,"GASTO_CORRIENTE",PERSONAL.TÉCNICO!$K$6:$K$255,BENEFICIARIOS!E93)</f>
        <v>0</v>
      </c>
      <c r="G93" s="297">
        <f>COUNTIFS(PERSONAL.TÉCNICO!$G$6:$G$255,"ENTRENADOR",PERSONAL.TÉCNICO!$B$6:$B$255,"AUTOGESTIÓN",PERSONAL.TÉCNICO!$K$6:$K$255,BENEFICIARIOS!E93)</f>
        <v>0</v>
      </c>
      <c r="H93" s="297">
        <f t="shared" si="9"/>
        <v>0</v>
      </c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150">
        <f t="shared" si="10"/>
        <v>0</v>
      </c>
      <c r="T93" s="150">
        <f t="shared" si="11"/>
        <v>0</v>
      </c>
      <c r="U93" s="150">
        <f t="shared" si="12"/>
        <v>0</v>
      </c>
      <c r="V93" s="22"/>
      <c r="W93" s="22"/>
      <c r="X93" s="150">
        <f t="shared" si="13"/>
        <v>0</v>
      </c>
      <c r="Y93" s="22"/>
      <c r="Z93" s="22"/>
      <c r="AA93" s="150">
        <f t="shared" si="14"/>
        <v>0</v>
      </c>
      <c r="AB93" s="150">
        <f t="shared" si="15"/>
        <v>0</v>
      </c>
      <c r="AC93" s="150">
        <f t="shared" si="16"/>
        <v>0</v>
      </c>
      <c r="AD93" s="150">
        <f t="shared" si="17"/>
        <v>0</v>
      </c>
      <c r="AE93" s="21"/>
      <c r="AG93" s="156"/>
      <c r="AH93" s="156"/>
      <c r="AI93" s="159"/>
    </row>
    <row r="94" spans="1:35" s="155" customFormat="1" x14ac:dyDescent="0.25">
      <c r="A94" s="149">
        <v>87</v>
      </c>
      <c r="B94" s="213" t="s">
        <v>270</v>
      </c>
      <c r="C94" s="16"/>
      <c r="D94" s="213" t="s">
        <v>597</v>
      </c>
      <c r="E94" s="188"/>
      <c r="F94" s="297">
        <f>COUNTIFS(PERSONAL.TÉCNICO!$G$6:$G$255,"ENTRENADOR",PERSONAL.TÉCNICO!$B$6:$B$255,"GASTO_CORRIENTE",PERSONAL.TÉCNICO!$K$6:$K$255,BENEFICIARIOS!E94)</f>
        <v>0</v>
      </c>
      <c r="G94" s="297">
        <f>COUNTIFS(PERSONAL.TÉCNICO!$G$6:$G$255,"ENTRENADOR",PERSONAL.TÉCNICO!$B$6:$B$255,"AUTOGESTIÓN",PERSONAL.TÉCNICO!$K$6:$K$255,BENEFICIARIOS!E94)</f>
        <v>0</v>
      </c>
      <c r="H94" s="297">
        <f t="shared" si="9"/>
        <v>0</v>
      </c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150">
        <f t="shared" si="10"/>
        <v>0</v>
      </c>
      <c r="T94" s="150">
        <f t="shared" si="11"/>
        <v>0</v>
      </c>
      <c r="U94" s="150">
        <f t="shared" si="12"/>
        <v>0</v>
      </c>
      <c r="V94" s="22"/>
      <c r="W94" s="22"/>
      <c r="X94" s="150">
        <f t="shared" si="13"/>
        <v>0</v>
      </c>
      <c r="Y94" s="22"/>
      <c r="Z94" s="22"/>
      <c r="AA94" s="150">
        <f t="shared" si="14"/>
        <v>0</v>
      </c>
      <c r="AB94" s="150">
        <f t="shared" si="15"/>
        <v>0</v>
      </c>
      <c r="AC94" s="150">
        <f t="shared" si="16"/>
        <v>0</v>
      </c>
      <c r="AD94" s="150">
        <f t="shared" si="17"/>
        <v>0</v>
      </c>
      <c r="AE94" s="21"/>
      <c r="AG94" s="156"/>
      <c r="AH94" s="156"/>
      <c r="AI94" s="159"/>
    </row>
    <row r="95" spans="1:35" s="155" customFormat="1" x14ac:dyDescent="0.25">
      <c r="A95" s="149">
        <v>88</v>
      </c>
      <c r="B95" s="213" t="s">
        <v>270</v>
      </c>
      <c r="C95" s="16"/>
      <c r="D95" s="213" t="s">
        <v>597</v>
      </c>
      <c r="E95" s="188"/>
      <c r="F95" s="297">
        <f>COUNTIFS(PERSONAL.TÉCNICO!$G$6:$G$255,"ENTRENADOR",PERSONAL.TÉCNICO!$B$6:$B$255,"GASTO_CORRIENTE",PERSONAL.TÉCNICO!$K$6:$K$255,BENEFICIARIOS!E95)</f>
        <v>0</v>
      </c>
      <c r="G95" s="297">
        <f>COUNTIFS(PERSONAL.TÉCNICO!$G$6:$G$255,"ENTRENADOR",PERSONAL.TÉCNICO!$B$6:$B$255,"AUTOGESTIÓN",PERSONAL.TÉCNICO!$K$6:$K$255,BENEFICIARIOS!E95)</f>
        <v>0</v>
      </c>
      <c r="H95" s="297">
        <f t="shared" si="9"/>
        <v>0</v>
      </c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150">
        <f t="shared" si="10"/>
        <v>0</v>
      </c>
      <c r="T95" s="150">
        <f t="shared" si="11"/>
        <v>0</v>
      </c>
      <c r="U95" s="150">
        <f t="shared" si="12"/>
        <v>0</v>
      </c>
      <c r="V95" s="22"/>
      <c r="W95" s="22"/>
      <c r="X95" s="150">
        <f t="shared" si="13"/>
        <v>0</v>
      </c>
      <c r="Y95" s="22"/>
      <c r="Z95" s="22"/>
      <c r="AA95" s="150">
        <f t="shared" si="14"/>
        <v>0</v>
      </c>
      <c r="AB95" s="150">
        <f t="shared" si="15"/>
        <v>0</v>
      </c>
      <c r="AC95" s="150">
        <f t="shared" si="16"/>
        <v>0</v>
      </c>
      <c r="AD95" s="150">
        <f t="shared" si="17"/>
        <v>0</v>
      </c>
      <c r="AE95" s="21"/>
      <c r="AG95" s="156"/>
      <c r="AH95" s="156"/>
      <c r="AI95" s="159"/>
    </row>
    <row r="96" spans="1:35" s="155" customFormat="1" x14ac:dyDescent="0.25">
      <c r="A96" s="149">
        <v>89</v>
      </c>
      <c r="B96" s="213" t="s">
        <v>270</v>
      </c>
      <c r="C96" s="16"/>
      <c r="D96" s="213" t="s">
        <v>597</v>
      </c>
      <c r="E96" s="188"/>
      <c r="F96" s="297">
        <f>COUNTIFS(PERSONAL.TÉCNICO!$G$6:$G$255,"ENTRENADOR",PERSONAL.TÉCNICO!$B$6:$B$255,"GASTO_CORRIENTE",PERSONAL.TÉCNICO!$K$6:$K$255,BENEFICIARIOS!E96)</f>
        <v>0</v>
      </c>
      <c r="G96" s="297">
        <f>COUNTIFS(PERSONAL.TÉCNICO!$G$6:$G$255,"ENTRENADOR",PERSONAL.TÉCNICO!$B$6:$B$255,"AUTOGESTIÓN",PERSONAL.TÉCNICO!$K$6:$K$255,BENEFICIARIOS!E96)</f>
        <v>0</v>
      </c>
      <c r="H96" s="297">
        <f t="shared" si="9"/>
        <v>0</v>
      </c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150">
        <f t="shared" si="10"/>
        <v>0</v>
      </c>
      <c r="T96" s="150">
        <f t="shared" si="11"/>
        <v>0</v>
      </c>
      <c r="U96" s="150">
        <f t="shared" si="12"/>
        <v>0</v>
      </c>
      <c r="V96" s="22"/>
      <c r="W96" s="22"/>
      <c r="X96" s="150">
        <f t="shared" si="13"/>
        <v>0</v>
      </c>
      <c r="Y96" s="22"/>
      <c r="Z96" s="22"/>
      <c r="AA96" s="150">
        <f t="shared" si="14"/>
        <v>0</v>
      </c>
      <c r="AB96" s="150">
        <f t="shared" si="15"/>
        <v>0</v>
      </c>
      <c r="AC96" s="150">
        <f t="shared" si="16"/>
        <v>0</v>
      </c>
      <c r="AD96" s="150">
        <f t="shared" si="17"/>
        <v>0</v>
      </c>
      <c r="AE96" s="21"/>
      <c r="AG96" s="156"/>
      <c r="AH96" s="156"/>
      <c r="AI96" s="159"/>
    </row>
    <row r="97" spans="1:35" s="155" customFormat="1" x14ac:dyDescent="0.25">
      <c r="A97" s="149">
        <v>90</v>
      </c>
      <c r="B97" s="213" t="s">
        <v>270</v>
      </c>
      <c r="C97" s="16"/>
      <c r="D97" s="213" t="s">
        <v>597</v>
      </c>
      <c r="E97" s="188"/>
      <c r="F97" s="297">
        <f>COUNTIFS(PERSONAL.TÉCNICO!$G$6:$G$255,"ENTRENADOR",PERSONAL.TÉCNICO!$B$6:$B$255,"GASTO_CORRIENTE",PERSONAL.TÉCNICO!$K$6:$K$255,BENEFICIARIOS!E97)</f>
        <v>0</v>
      </c>
      <c r="G97" s="297">
        <f>COUNTIFS(PERSONAL.TÉCNICO!$G$6:$G$255,"ENTRENADOR",PERSONAL.TÉCNICO!$B$6:$B$255,"AUTOGESTIÓN",PERSONAL.TÉCNICO!$K$6:$K$255,BENEFICIARIOS!E97)</f>
        <v>0</v>
      </c>
      <c r="H97" s="297">
        <f t="shared" si="9"/>
        <v>0</v>
      </c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150">
        <f t="shared" si="10"/>
        <v>0</v>
      </c>
      <c r="T97" s="150">
        <f t="shared" si="11"/>
        <v>0</v>
      </c>
      <c r="U97" s="150">
        <f t="shared" si="12"/>
        <v>0</v>
      </c>
      <c r="V97" s="22"/>
      <c r="W97" s="22"/>
      <c r="X97" s="150">
        <f t="shared" si="13"/>
        <v>0</v>
      </c>
      <c r="Y97" s="22"/>
      <c r="Z97" s="22"/>
      <c r="AA97" s="150">
        <f t="shared" si="14"/>
        <v>0</v>
      </c>
      <c r="AB97" s="150">
        <f t="shared" si="15"/>
        <v>0</v>
      </c>
      <c r="AC97" s="150">
        <f t="shared" si="16"/>
        <v>0</v>
      </c>
      <c r="AD97" s="150">
        <f t="shared" si="17"/>
        <v>0</v>
      </c>
      <c r="AE97" s="194"/>
      <c r="AG97" s="156"/>
      <c r="AH97" s="156"/>
      <c r="AI97" s="159"/>
    </row>
    <row r="98" spans="1:35" s="155" customFormat="1" x14ac:dyDescent="0.25">
      <c r="A98" s="149">
        <v>91</v>
      </c>
      <c r="B98" s="213" t="s">
        <v>270</v>
      </c>
      <c r="C98" s="16"/>
      <c r="D98" s="213" t="s">
        <v>597</v>
      </c>
      <c r="E98" s="188"/>
      <c r="F98" s="297">
        <f>COUNTIFS(PERSONAL.TÉCNICO!$G$6:$G$255,"ENTRENADOR",PERSONAL.TÉCNICO!$B$6:$B$255,"GASTO_CORRIENTE",PERSONAL.TÉCNICO!$K$6:$K$255,BENEFICIARIOS!E98)</f>
        <v>0</v>
      </c>
      <c r="G98" s="297">
        <f>COUNTIFS(PERSONAL.TÉCNICO!$G$6:$G$255,"ENTRENADOR",PERSONAL.TÉCNICO!$B$6:$B$255,"AUTOGESTIÓN",PERSONAL.TÉCNICO!$K$6:$K$255,BENEFICIARIOS!E98)</f>
        <v>0</v>
      </c>
      <c r="H98" s="297">
        <f t="shared" si="9"/>
        <v>0</v>
      </c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150">
        <f t="shared" si="10"/>
        <v>0</v>
      </c>
      <c r="T98" s="150">
        <f t="shared" si="11"/>
        <v>0</v>
      </c>
      <c r="U98" s="150">
        <f t="shared" si="12"/>
        <v>0</v>
      </c>
      <c r="V98" s="22"/>
      <c r="W98" s="22"/>
      <c r="X98" s="150">
        <f t="shared" si="13"/>
        <v>0</v>
      </c>
      <c r="Y98" s="22"/>
      <c r="Z98" s="22"/>
      <c r="AA98" s="150">
        <f t="shared" si="14"/>
        <v>0</v>
      </c>
      <c r="AB98" s="150">
        <f t="shared" si="15"/>
        <v>0</v>
      </c>
      <c r="AC98" s="150">
        <f t="shared" si="16"/>
        <v>0</v>
      </c>
      <c r="AD98" s="150">
        <f t="shared" si="17"/>
        <v>0</v>
      </c>
      <c r="AE98" s="21"/>
      <c r="AG98" s="156"/>
      <c r="AH98" s="156"/>
      <c r="AI98" s="159"/>
    </row>
    <row r="99" spans="1:35" s="155" customFormat="1" x14ac:dyDescent="0.25">
      <c r="A99" s="149">
        <v>92</v>
      </c>
      <c r="B99" s="213" t="s">
        <v>270</v>
      </c>
      <c r="C99" s="16"/>
      <c r="D99" s="213" t="s">
        <v>597</v>
      </c>
      <c r="E99" s="188"/>
      <c r="F99" s="297">
        <f>COUNTIFS(PERSONAL.TÉCNICO!$G$6:$G$255,"ENTRENADOR",PERSONAL.TÉCNICO!$B$6:$B$255,"GASTO_CORRIENTE",PERSONAL.TÉCNICO!$K$6:$K$255,BENEFICIARIOS!E99)</f>
        <v>0</v>
      </c>
      <c r="G99" s="297">
        <f>COUNTIFS(PERSONAL.TÉCNICO!$G$6:$G$255,"ENTRENADOR",PERSONAL.TÉCNICO!$B$6:$B$255,"AUTOGESTIÓN",PERSONAL.TÉCNICO!$K$6:$K$255,BENEFICIARIOS!E99)</f>
        <v>0</v>
      </c>
      <c r="H99" s="297">
        <f t="shared" si="9"/>
        <v>0</v>
      </c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150">
        <f t="shared" si="10"/>
        <v>0</v>
      </c>
      <c r="T99" s="150">
        <f t="shared" si="11"/>
        <v>0</v>
      </c>
      <c r="U99" s="150">
        <f t="shared" si="12"/>
        <v>0</v>
      </c>
      <c r="V99" s="22"/>
      <c r="W99" s="22"/>
      <c r="X99" s="150">
        <f t="shared" si="13"/>
        <v>0</v>
      </c>
      <c r="Y99" s="22"/>
      <c r="Z99" s="22"/>
      <c r="AA99" s="150">
        <f t="shared" si="14"/>
        <v>0</v>
      </c>
      <c r="AB99" s="150">
        <f t="shared" si="15"/>
        <v>0</v>
      </c>
      <c r="AC99" s="150">
        <f t="shared" si="16"/>
        <v>0</v>
      </c>
      <c r="AD99" s="150">
        <f t="shared" si="17"/>
        <v>0</v>
      </c>
      <c r="AE99" s="21"/>
      <c r="AG99" s="156"/>
      <c r="AH99" s="156"/>
      <c r="AI99" s="159"/>
    </row>
    <row r="100" spans="1:35" s="155" customFormat="1" x14ac:dyDescent="0.25">
      <c r="A100" s="149">
        <v>93</v>
      </c>
      <c r="B100" s="213" t="s">
        <v>270</v>
      </c>
      <c r="C100" s="16"/>
      <c r="D100" s="213" t="s">
        <v>597</v>
      </c>
      <c r="E100" s="188"/>
      <c r="F100" s="297">
        <f>COUNTIFS(PERSONAL.TÉCNICO!$G$6:$G$255,"ENTRENADOR",PERSONAL.TÉCNICO!$B$6:$B$255,"GASTO_CORRIENTE",PERSONAL.TÉCNICO!$K$6:$K$255,BENEFICIARIOS!E100)</f>
        <v>0</v>
      </c>
      <c r="G100" s="297">
        <f>COUNTIFS(PERSONAL.TÉCNICO!$G$6:$G$255,"ENTRENADOR",PERSONAL.TÉCNICO!$B$6:$B$255,"AUTOGESTIÓN",PERSONAL.TÉCNICO!$K$6:$K$255,BENEFICIARIOS!E100)</f>
        <v>0</v>
      </c>
      <c r="H100" s="297">
        <f t="shared" si="9"/>
        <v>0</v>
      </c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150">
        <f t="shared" si="10"/>
        <v>0</v>
      </c>
      <c r="T100" s="150">
        <f t="shared" si="11"/>
        <v>0</v>
      </c>
      <c r="U100" s="150">
        <f t="shared" si="12"/>
        <v>0</v>
      </c>
      <c r="V100" s="22"/>
      <c r="W100" s="22"/>
      <c r="X100" s="150">
        <f t="shared" si="13"/>
        <v>0</v>
      </c>
      <c r="Y100" s="22"/>
      <c r="Z100" s="22"/>
      <c r="AA100" s="150">
        <f t="shared" si="14"/>
        <v>0</v>
      </c>
      <c r="AB100" s="150">
        <f t="shared" si="15"/>
        <v>0</v>
      </c>
      <c r="AC100" s="150">
        <f t="shared" si="16"/>
        <v>0</v>
      </c>
      <c r="AD100" s="150">
        <f t="shared" si="17"/>
        <v>0</v>
      </c>
      <c r="AE100" s="21"/>
      <c r="AG100" s="156"/>
      <c r="AH100" s="156"/>
      <c r="AI100" s="159"/>
    </row>
    <row r="101" spans="1:35" s="155" customFormat="1" x14ac:dyDescent="0.25">
      <c r="A101" s="149">
        <v>94</v>
      </c>
      <c r="B101" s="213" t="s">
        <v>270</v>
      </c>
      <c r="C101" s="16"/>
      <c r="D101" s="213" t="s">
        <v>597</v>
      </c>
      <c r="E101" s="188"/>
      <c r="F101" s="297">
        <f>COUNTIFS(PERSONAL.TÉCNICO!$G$6:$G$255,"ENTRENADOR",PERSONAL.TÉCNICO!$B$6:$B$255,"GASTO_CORRIENTE",PERSONAL.TÉCNICO!$K$6:$K$255,BENEFICIARIOS!E101)</f>
        <v>0</v>
      </c>
      <c r="G101" s="297">
        <f>COUNTIFS(PERSONAL.TÉCNICO!$G$6:$G$255,"ENTRENADOR",PERSONAL.TÉCNICO!$B$6:$B$255,"AUTOGESTIÓN",PERSONAL.TÉCNICO!$K$6:$K$255,BENEFICIARIOS!E101)</f>
        <v>0</v>
      </c>
      <c r="H101" s="297">
        <f t="shared" si="9"/>
        <v>0</v>
      </c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150">
        <f t="shared" si="10"/>
        <v>0</v>
      </c>
      <c r="T101" s="150">
        <f t="shared" si="11"/>
        <v>0</v>
      </c>
      <c r="U101" s="150">
        <f t="shared" si="12"/>
        <v>0</v>
      </c>
      <c r="V101" s="22"/>
      <c r="W101" s="22"/>
      <c r="X101" s="150">
        <f t="shared" si="13"/>
        <v>0</v>
      </c>
      <c r="Y101" s="22"/>
      <c r="Z101" s="22"/>
      <c r="AA101" s="150">
        <f t="shared" si="14"/>
        <v>0</v>
      </c>
      <c r="AB101" s="150">
        <f t="shared" si="15"/>
        <v>0</v>
      </c>
      <c r="AC101" s="150">
        <f t="shared" si="16"/>
        <v>0</v>
      </c>
      <c r="AD101" s="150">
        <f t="shared" si="17"/>
        <v>0</v>
      </c>
      <c r="AE101" s="21"/>
      <c r="AG101" s="156"/>
      <c r="AH101" s="156"/>
      <c r="AI101" s="159"/>
    </row>
    <row r="102" spans="1:35" s="155" customFormat="1" x14ac:dyDescent="0.25">
      <c r="A102" s="149">
        <v>95</v>
      </c>
      <c r="B102" s="213" t="s">
        <v>270</v>
      </c>
      <c r="C102" s="16"/>
      <c r="D102" s="213" t="s">
        <v>597</v>
      </c>
      <c r="E102" s="188"/>
      <c r="F102" s="297">
        <f>COUNTIFS(PERSONAL.TÉCNICO!$G$6:$G$255,"ENTRENADOR",PERSONAL.TÉCNICO!$B$6:$B$255,"GASTO_CORRIENTE",PERSONAL.TÉCNICO!$K$6:$K$255,BENEFICIARIOS!E102)</f>
        <v>0</v>
      </c>
      <c r="G102" s="297">
        <f>COUNTIFS(PERSONAL.TÉCNICO!$G$6:$G$255,"ENTRENADOR",PERSONAL.TÉCNICO!$B$6:$B$255,"AUTOGESTIÓN",PERSONAL.TÉCNICO!$K$6:$K$255,BENEFICIARIOS!E102)</f>
        <v>0</v>
      </c>
      <c r="H102" s="297">
        <f t="shared" si="9"/>
        <v>0</v>
      </c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150">
        <f t="shared" si="10"/>
        <v>0</v>
      </c>
      <c r="T102" s="150">
        <f t="shared" si="11"/>
        <v>0</v>
      </c>
      <c r="U102" s="150">
        <f t="shared" si="12"/>
        <v>0</v>
      </c>
      <c r="V102" s="22"/>
      <c r="W102" s="22"/>
      <c r="X102" s="150">
        <f t="shared" si="13"/>
        <v>0</v>
      </c>
      <c r="Y102" s="22"/>
      <c r="Z102" s="22"/>
      <c r="AA102" s="150">
        <f t="shared" si="14"/>
        <v>0</v>
      </c>
      <c r="AB102" s="150">
        <f t="shared" si="15"/>
        <v>0</v>
      </c>
      <c r="AC102" s="150">
        <f t="shared" si="16"/>
        <v>0</v>
      </c>
      <c r="AD102" s="150">
        <f t="shared" si="17"/>
        <v>0</v>
      </c>
      <c r="AE102" s="21"/>
      <c r="AG102" s="156"/>
      <c r="AH102" s="156"/>
      <c r="AI102" s="159"/>
    </row>
    <row r="103" spans="1:35" s="155" customFormat="1" x14ac:dyDescent="0.25">
      <c r="A103" s="149">
        <v>96</v>
      </c>
      <c r="B103" s="213" t="s">
        <v>270</v>
      </c>
      <c r="C103" s="16"/>
      <c r="D103" s="213" t="s">
        <v>597</v>
      </c>
      <c r="E103" s="188"/>
      <c r="F103" s="297">
        <f>COUNTIFS(PERSONAL.TÉCNICO!$G$6:$G$255,"ENTRENADOR",PERSONAL.TÉCNICO!$B$6:$B$255,"GASTO_CORRIENTE",PERSONAL.TÉCNICO!$K$6:$K$255,BENEFICIARIOS!E103)</f>
        <v>0</v>
      </c>
      <c r="G103" s="297">
        <f>COUNTIFS(PERSONAL.TÉCNICO!$G$6:$G$255,"ENTRENADOR",PERSONAL.TÉCNICO!$B$6:$B$255,"AUTOGESTIÓN",PERSONAL.TÉCNICO!$K$6:$K$255,BENEFICIARIOS!E103)</f>
        <v>0</v>
      </c>
      <c r="H103" s="297">
        <f t="shared" si="9"/>
        <v>0</v>
      </c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150">
        <f t="shared" si="10"/>
        <v>0</v>
      </c>
      <c r="T103" s="150">
        <f t="shared" si="11"/>
        <v>0</v>
      </c>
      <c r="U103" s="150">
        <f t="shared" si="12"/>
        <v>0</v>
      </c>
      <c r="V103" s="22"/>
      <c r="W103" s="22"/>
      <c r="X103" s="150">
        <f t="shared" si="13"/>
        <v>0</v>
      </c>
      <c r="Y103" s="22"/>
      <c r="Z103" s="22"/>
      <c r="AA103" s="150">
        <f t="shared" si="14"/>
        <v>0</v>
      </c>
      <c r="AB103" s="150">
        <f t="shared" si="15"/>
        <v>0</v>
      </c>
      <c r="AC103" s="150">
        <f t="shared" si="16"/>
        <v>0</v>
      </c>
      <c r="AD103" s="150">
        <f t="shared" si="17"/>
        <v>0</v>
      </c>
      <c r="AE103" s="21"/>
      <c r="AG103" s="156"/>
      <c r="AH103" s="157"/>
      <c r="AI103" s="158"/>
    </row>
    <row r="104" spans="1:35" s="155" customFormat="1" x14ac:dyDescent="0.25">
      <c r="A104" s="149">
        <v>97</v>
      </c>
      <c r="B104" s="213" t="s">
        <v>270</v>
      </c>
      <c r="C104" s="16"/>
      <c r="D104" s="213" t="s">
        <v>597</v>
      </c>
      <c r="E104" s="188"/>
      <c r="F104" s="297">
        <f>COUNTIFS(PERSONAL.TÉCNICO!$G$6:$G$255,"ENTRENADOR",PERSONAL.TÉCNICO!$B$6:$B$255,"GASTO_CORRIENTE",PERSONAL.TÉCNICO!$K$6:$K$255,BENEFICIARIOS!E104)</f>
        <v>0</v>
      </c>
      <c r="G104" s="297">
        <f>COUNTIFS(PERSONAL.TÉCNICO!$G$6:$G$255,"ENTRENADOR",PERSONAL.TÉCNICO!$B$6:$B$255,"AUTOGESTIÓN",PERSONAL.TÉCNICO!$K$6:$K$255,BENEFICIARIOS!E104)</f>
        <v>0</v>
      </c>
      <c r="H104" s="297">
        <f t="shared" si="9"/>
        <v>0</v>
      </c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150">
        <f t="shared" si="10"/>
        <v>0</v>
      </c>
      <c r="T104" s="150">
        <f t="shared" si="11"/>
        <v>0</v>
      </c>
      <c r="U104" s="150">
        <f t="shared" si="12"/>
        <v>0</v>
      </c>
      <c r="V104" s="22"/>
      <c r="W104" s="22"/>
      <c r="X104" s="150">
        <f t="shared" si="13"/>
        <v>0</v>
      </c>
      <c r="Y104" s="22"/>
      <c r="Z104" s="22"/>
      <c r="AA104" s="150">
        <f t="shared" si="14"/>
        <v>0</v>
      </c>
      <c r="AB104" s="150">
        <f t="shared" si="15"/>
        <v>0</v>
      </c>
      <c r="AC104" s="150">
        <f t="shared" si="16"/>
        <v>0</v>
      </c>
      <c r="AD104" s="150">
        <f t="shared" si="17"/>
        <v>0</v>
      </c>
      <c r="AE104" s="21"/>
      <c r="AG104" s="156"/>
      <c r="AH104" s="156"/>
      <c r="AI104" s="159"/>
    </row>
    <row r="105" spans="1:35" s="155" customFormat="1" x14ac:dyDescent="0.25">
      <c r="A105" s="149">
        <v>98</v>
      </c>
      <c r="B105" s="213" t="s">
        <v>270</v>
      </c>
      <c r="C105" s="16"/>
      <c r="D105" s="213" t="s">
        <v>597</v>
      </c>
      <c r="E105" s="188"/>
      <c r="F105" s="297">
        <f>COUNTIFS(PERSONAL.TÉCNICO!$G$6:$G$255,"ENTRENADOR",PERSONAL.TÉCNICO!$B$6:$B$255,"GASTO_CORRIENTE",PERSONAL.TÉCNICO!$K$6:$K$255,BENEFICIARIOS!E105)</f>
        <v>0</v>
      </c>
      <c r="G105" s="297">
        <f>COUNTIFS(PERSONAL.TÉCNICO!$G$6:$G$255,"ENTRENADOR",PERSONAL.TÉCNICO!$B$6:$B$255,"AUTOGESTIÓN",PERSONAL.TÉCNICO!$K$6:$K$255,BENEFICIARIOS!E105)</f>
        <v>0</v>
      </c>
      <c r="H105" s="297">
        <f t="shared" si="9"/>
        <v>0</v>
      </c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150">
        <f t="shared" si="10"/>
        <v>0</v>
      </c>
      <c r="T105" s="150">
        <f t="shared" si="11"/>
        <v>0</v>
      </c>
      <c r="U105" s="150">
        <f t="shared" si="12"/>
        <v>0</v>
      </c>
      <c r="V105" s="22"/>
      <c r="W105" s="22"/>
      <c r="X105" s="150">
        <f t="shared" si="13"/>
        <v>0</v>
      </c>
      <c r="Y105" s="22"/>
      <c r="Z105" s="22"/>
      <c r="AA105" s="150">
        <f t="shared" si="14"/>
        <v>0</v>
      </c>
      <c r="AB105" s="150">
        <f t="shared" si="15"/>
        <v>0</v>
      </c>
      <c r="AC105" s="150">
        <f t="shared" si="16"/>
        <v>0</v>
      </c>
      <c r="AD105" s="150">
        <f t="shared" si="17"/>
        <v>0</v>
      </c>
      <c r="AE105" s="21"/>
      <c r="AG105" s="156"/>
      <c r="AH105" s="156"/>
      <c r="AI105" s="159"/>
    </row>
    <row r="106" spans="1:35" s="155" customFormat="1" x14ac:dyDescent="0.25">
      <c r="A106" s="149">
        <v>99</v>
      </c>
      <c r="B106" s="213" t="s">
        <v>270</v>
      </c>
      <c r="C106" s="16"/>
      <c r="D106" s="213" t="s">
        <v>597</v>
      </c>
      <c r="E106" s="188"/>
      <c r="F106" s="297">
        <f>COUNTIFS(PERSONAL.TÉCNICO!$G$6:$G$255,"ENTRENADOR",PERSONAL.TÉCNICO!$B$6:$B$255,"GASTO_CORRIENTE",PERSONAL.TÉCNICO!$K$6:$K$255,BENEFICIARIOS!E106)</f>
        <v>0</v>
      </c>
      <c r="G106" s="297">
        <f>COUNTIFS(PERSONAL.TÉCNICO!$G$6:$G$255,"ENTRENADOR",PERSONAL.TÉCNICO!$B$6:$B$255,"AUTOGESTIÓN",PERSONAL.TÉCNICO!$K$6:$K$255,BENEFICIARIOS!E106)</f>
        <v>0</v>
      </c>
      <c r="H106" s="297">
        <f t="shared" si="9"/>
        <v>0</v>
      </c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150">
        <f t="shared" si="10"/>
        <v>0</v>
      </c>
      <c r="T106" s="150">
        <f t="shared" si="11"/>
        <v>0</v>
      </c>
      <c r="U106" s="150">
        <f t="shared" si="12"/>
        <v>0</v>
      </c>
      <c r="V106" s="22"/>
      <c r="W106" s="22"/>
      <c r="X106" s="150">
        <f t="shared" si="13"/>
        <v>0</v>
      </c>
      <c r="Y106" s="22"/>
      <c r="Z106" s="22"/>
      <c r="AA106" s="150">
        <f t="shared" si="14"/>
        <v>0</v>
      </c>
      <c r="AB106" s="150">
        <f t="shared" si="15"/>
        <v>0</v>
      </c>
      <c r="AC106" s="150">
        <f t="shared" si="16"/>
        <v>0</v>
      </c>
      <c r="AD106" s="150">
        <f t="shared" si="17"/>
        <v>0</v>
      </c>
      <c r="AE106" s="21"/>
      <c r="AG106" s="156"/>
      <c r="AH106" s="156"/>
      <c r="AI106" s="159"/>
    </row>
    <row r="107" spans="1:35" s="155" customFormat="1" x14ac:dyDescent="0.25">
      <c r="A107" s="149">
        <v>100</v>
      </c>
      <c r="B107" s="213" t="s">
        <v>270</v>
      </c>
      <c r="C107" s="16"/>
      <c r="D107" s="213" t="s">
        <v>597</v>
      </c>
      <c r="E107" s="188"/>
      <c r="F107" s="297">
        <f>COUNTIFS(PERSONAL.TÉCNICO!$G$6:$G$255,"ENTRENADOR",PERSONAL.TÉCNICO!$B$6:$B$255,"GASTO_CORRIENTE",PERSONAL.TÉCNICO!$K$6:$K$255,BENEFICIARIOS!E107)</f>
        <v>0</v>
      </c>
      <c r="G107" s="297">
        <f>COUNTIFS(PERSONAL.TÉCNICO!$G$6:$G$255,"ENTRENADOR",PERSONAL.TÉCNICO!$B$6:$B$255,"AUTOGESTIÓN",PERSONAL.TÉCNICO!$K$6:$K$255,BENEFICIARIOS!E107)</f>
        <v>0</v>
      </c>
      <c r="H107" s="297">
        <f t="shared" si="9"/>
        <v>0</v>
      </c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150">
        <f t="shared" si="10"/>
        <v>0</v>
      </c>
      <c r="T107" s="150">
        <f t="shared" si="11"/>
        <v>0</v>
      </c>
      <c r="U107" s="150">
        <f t="shared" si="12"/>
        <v>0</v>
      </c>
      <c r="V107" s="22"/>
      <c r="W107" s="22"/>
      <c r="X107" s="150">
        <f t="shared" si="13"/>
        <v>0</v>
      </c>
      <c r="Y107" s="22"/>
      <c r="Z107" s="22"/>
      <c r="AA107" s="150">
        <f t="shared" si="14"/>
        <v>0</v>
      </c>
      <c r="AB107" s="150">
        <f t="shared" si="15"/>
        <v>0</v>
      </c>
      <c r="AC107" s="150">
        <f t="shared" si="16"/>
        <v>0</v>
      </c>
      <c r="AD107" s="150">
        <f t="shared" si="17"/>
        <v>0</v>
      </c>
      <c r="AE107" s="21"/>
      <c r="AG107" s="156"/>
      <c r="AH107" s="156"/>
      <c r="AI107" s="158"/>
    </row>
    <row r="108" spans="1:35" s="172" customFormat="1" x14ac:dyDescent="0.25">
      <c r="A108" s="433" t="s">
        <v>18</v>
      </c>
      <c r="B108" s="434"/>
      <c r="C108" s="434"/>
      <c r="D108" s="434"/>
      <c r="E108" s="435"/>
      <c r="F108" s="274">
        <f t="shared" ref="F108:AD108" si="18">SUM(F7:F107)</f>
        <v>0</v>
      </c>
      <c r="G108" s="274">
        <f t="shared" si="18"/>
        <v>0</v>
      </c>
      <c r="H108" s="274">
        <f t="shared" si="18"/>
        <v>0</v>
      </c>
      <c r="I108" s="169">
        <f t="shared" si="18"/>
        <v>0</v>
      </c>
      <c r="J108" s="169">
        <f t="shared" si="18"/>
        <v>0</v>
      </c>
      <c r="K108" s="169">
        <f t="shared" si="18"/>
        <v>0</v>
      </c>
      <c r="L108" s="169">
        <f t="shared" si="18"/>
        <v>0</v>
      </c>
      <c r="M108" s="169">
        <f t="shared" si="18"/>
        <v>0</v>
      </c>
      <c r="N108" s="169">
        <f t="shared" si="18"/>
        <v>0</v>
      </c>
      <c r="O108" s="169">
        <f t="shared" si="18"/>
        <v>0</v>
      </c>
      <c r="P108" s="169">
        <f t="shared" si="18"/>
        <v>0</v>
      </c>
      <c r="Q108" s="169">
        <f t="shared" si="18"/>
        <v>0</v>
      </c>
      <c r="R108" s="169">
        <f t="shared" si="18"/>
        <v>0</v>
      </c>
      <c r="S108" s="169">
        <f t="shared" si="18"/>
        <v>0</v>
      </c>
      <c r="T108" s="169">
        <f t="shared" si="18"/>
        <v>0</v>
      </c>
      <c r="U108" s="169">
        <f t="shared" si="18"/>
        <v>0</v>
      </c>
      <c r="V108" s="169">
        <f t="shared" si="18"/>
        <v>0</v>
      </c>
      <c r="W108" s="169">
        <f t="shared" si="18"/>
        <v>0</v>
      </c>
      <c r="X108" s="169">
        <f t="shared" si="18"/>
        <v>0</v>
      </c>
      <c r="Y108" s="169">
        <f t="shared" si="18"/>
        <v>0</v>
      </c>
      <c r="Z108" s="169">
        <f t="shared" si="18"/>
        <v>0</v>
      </c>
      <c r="AA108" s="169">
        <f t="shared" si="18"/>
        <v>0</v>
      </c>
      <c r="AB108" s="169">
        <f t="shared" si="18"/>
        <v>0</v>
      </c>
      <c r="AC108" s="169">
        <f t="shared" si="18"/>
        <v>0</v>
      </c>
      <c r="AD108" s="169">
        <f t="shared" si="18"/>
        <v>0</v>
      </c>
      <c r="AE108" s="168"/>
      <c r="AF108" s="171"/>
      <c r="AG108" s="153"/>
    </row>
    <row r="110" spans="1:35" x14ac:dyDescent="0.25">
      <c r="E110" s="180"/>
      <c r="F110" s="180"/>
      <c r="G110" s="180"/>
      <c r="H110" s="180"/>
      <c r="AE110" s="181"/>
      <c r="AF110" s="182"/>
      <c r="AG110" s="182"/>
    </row>
    <row r="111" spans="1:35" x14ac:dyDescent="0.25">
      <c r="E111" s="180"/>
      <c r="F111" s="180"/>
      <c r="G111" s="180"/>
      <c r="H111" s="180"/>
      <c r="AE111" s="183"/>
      <c r="AF111" s="182"/>
      <c r="AG111" s="182"/>
    </row>
    <row r="112" spans="1:35" x14ac:dyDescent="0.25">
      <c r="E112" s="180"/>
      <c r="F112" s="180"/>
      <c r="G112" s="180"/>
      <c r="H112" s="180"/>
      <c r="I112" s="176"/>
      <c r="J112" s="176"/>
      <c r="K112" s="176"/>
      <c r="L112" s="176"/>
      <c r="M112" s="176"/>
      <c r="N112" s="176"/>
      <c r="O112" s="176"/>
      <c r="P112" s="176"/>
      <c r="Q112" s="176"/>
      <c r="R112" s="176"/>
      <c r="S112" s="184"/>
      <c r="T112" s="184"/>
      <c r="U112" s="184"/>
      <c r="V112" s="184"/>
      <c r="W112" s="184"/>
      <c r="X112" s="184"/>
      <c r="Y112" s="176"/>
      <c r="Z112" s="176"/>
      <c r="AA112" s="184"/>
      <c r="AB112" s="184"/>
      <c r="AC112" s="184"/>
      <c r="AD112" s="184"/>
      <c r="AE112" s="181"/>
      <c r="AF112" s="182"/>
      <c r="AG112" s="182"/>
    </row>
    <row r="113" spans="31:33" x14ac:dyDescent="0.25">
      <c r="AE113" s="185"/>
      <c r="AF113" s="186"/>
      <c r="AG113" s="182"/>
    </row>
    <row r="114" spans="31:33" x14ac:dyDescent="0.25">
      <c r="AE114" s="187"/>
      <c r="AF114" s="152"/>
    </row>
    <row r="115" spans="31:33" x14ac:dyDescent="0.25">
      <c r="AF115" s="152"/>
    </row>
  </sheetData>
  <sheetProtection password="87FA" sheet="1" objects="1" scenarios="1" selectLockedCells="1"/>
  <protectedRanges>
    <protectedRange sqref="A1:D1" name="Rango3"/>
  </protectedRanges>
  <sortState ref="E5:E55">
    <sortCondition ref="E5:E55"/>
  </sortState>
  <mergeCells count="24">
    <mergeCell ref="B3:E3"/>
    <mergeCell ref="AB4:AD5"/>
    <mergeCell ref="G5:G6"/>
    <mergeCell ref="H5:H6"/>
    <mergeCell ref="B4:B6"/>
    <mergeCell ref="I4:X4"/>
    <mergeCell ref="V5:X5"/>
    <mergeCell ref="D4:D6"/>
    <mergeCell ref="A108:E108"/>
    <mergeCell ref="C4:C6"/>
    <mergeCell ref="A1:AE1"/>
    <mergeCell ref="A2:AE2"/>
    <mergeCell ref="A4:A6"/>
    <mergeCell ref="E4:E6"/>
    <mergeCell ref="AE4:AE6"/>
    <mergeCell ref="I5:J5"/>
    <mergeCell ref="K5:L5"/>
    <mergeCell ref="M5:N5"/>
    <mergeCell ref="O5:P5"/>
    <mergeCell ref="S5:U5"/>
    <mergeCell ref="Q5:R5"/>
    <mergeCell ref="Y4:AA5"/>
    <mergeCell ref="F4:H4"/>
    <mergeCell ref="F5:F6"/>
  </mergeCells>
  <dataValidations count="1">
    <dataValidation type="list" allowBlank="1" showInputMessage="1" showErrorMessage="1" sqref="C7:C107">
      <formula1>FINANCIAMIENTO</formula1>
    </dataValidation>
  </dataValidations>
  <pageMargins left="0.25" right="0.25" top="0.75" bottom="0.75" header="0.3" footer="0.3"/>
  <pageSetup paperSize="9" scale="2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06"/>
  <sheetViews>
    <sheetView showGridLines="0" zoomScale="90" zoomScaleNormal="90" zoomScaleSheetLayoutView="9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baseColWidth="10" defaultColWidth="15.140625" defaultRowHeight="15" customHeight="1" x14ac:dyDescent="0.2"/>
  <cols>
    <col min="1" max="1" width="5.7109375" style="130" customWidth="1"/>
    <col min="2" max="2" width="14" style="130" bestFit="1" customWidth="1"/>
    <col min="3" max="3" width="21.7109375" style="131" customWidth="1"/>
    <col min="4" max="4" width="34.7109375" style="130" customWidth="1"/>
    <col min="5" max="5" width="22.28515625" style="131" customWidth="1"/>
    <col min="6" max="6" width="13.7109375" style="130" customWidth="1"/>
    <col min="7" max="7" width="13.7109375" style="131" customWidth="1"/>
    <col min="8" max="8" width="14.7109375" style="131" customWidth="1"/>
    <col min="9" max="9" width="13.7109375" style="130" customWidth="1"/>
    <col min="10" max="10" width="13.7109375" style="131" customWidth="1"/>
    <col min="11" max="11" width="14.7109375" style="131" customWidth="1"/>
    <col min="12" max="12" width="13.7109375" style="130" customWidth="1"/>
    <col min="13" max="13" width="13.7109375" style="131" customWidth="1"/>
    <col min="14" max="14" width="14.7109375" style="131" customWidth="1"/>
    <col min="15" max="15" width="13.7109375" style="130" customWidth="1"/>
    <col min="16" max="16" width="13.7109375" style="131" customWidth="1"/>
    <col min="17" max="17" width="14.7109375" style="131" customWidth="1"/>
    <col min="18" max="18" width="13.7109375" style="130" customWidth="1"/>
    <col min="19" max="19" width="13.7109375" style="131" customWidth="1"/>
    <col min="20" max="20" width="14.7109375" style="131" customWidth="1"/>
    <col min="21" max="21" width="13.7109375" style="130" customWidth="1"/>
    <col min="22" max="22" width="13.7109375" style="131" customWidth="1"/>
    <col min="23" max="23" width="14.7109375" style="131" customWidth="1"/>
    <col min="24" max="24" width="55.7109375" style="131" customWidth="1"/>
    <col min="25" max="25" width="16.42578125" style="131" customWidth="1"/>
    <col min="26" max="26" width="13.7109375" style="131" customWidth="1"/>
    <col min="27" max="27" width="18.28515625" style="130" customWidth="1"/>
    <col min="28" max="28" width="21.28515625" style="131" customWidth="1"/>
    <col min="29" max="29" width="34.7109375" style="130" customWidth="1"/>
    <col min="30" max="30" width="19.5703125" style="131" customWidth="1"/>
    <col min="31" max="31" width="13.7109375" style="131" customWidth="1"/>
    <col min="32" max="32" width="13.7109375" style="130" customWidth="1"/>
    <col min="33" max="33" width="17.28515625" style="131" customWidth="1"/>
    <col min="34" max="34" width="19.5703125" style="131" customWidth="1"/>
    <col min="35" max="35" width="13.7109375" style="131" customWidth="1"/>
    <col min="36" max="36" width="13.7109375" style="130" customWidth="1"/>
    <col min="37" max="37" width="17.28515625" style="131" customWidth="1"/>
    <col min="38" max="38" width="55.42578125" style="130" customWidth="1"/>
    <col min="39" max="40" width="10" style="115" customWidth="1"/>
    <col min="41" max="16384" width="15.140625" style="115"/>
  </cols>
  <sheetData>
    <row r="1" spans="1:38" s="114" customFormat="1" ht="37.5" customHeight="1" x14ac:dyDescent="0.35">
      <c r="A1" s="410" t="s">
        <v>624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0"/>
      <c r="AG1" s="410"/>
      <c r="AH1" s="410"/>
      <c r="AI1" s="410"/>
      <c r="AJ1" s="410"/>
      <c r="AK1" s="410"/>
      <c r="AL1" s="410"/>
    </row>
    <row r="2" spans="1:38" s="114" customFormat="1" ht="23.25" x14ac:dyDescent="0.35">
      <c r="A2" s="409" t="s">
        <v>649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  <c r="AB2" s="409"/>
      <c r="AC2" s="409"/>
      <c r="AD2" s="409"/>
      <c r="AE2" s="409"/>
      <c r="AF2" s="409"/>
      <c r="AG2" s="409"/>
      <c r="AH2" s="409"/>
      <c r="AI2" s="409"/>
      <c r="AJ2" s="409"/>
      <c r="AK2" s="409"/>
      <c r="AL2" s="409"/>
    </row>
    <row r="3" spans="1:38" s="114" customFormat="1" ht="25.5" customHeight="1" x14ac:dyDescent="0.35">
      <c r="A3" s="271"/>
      <c r="B3" s="271"/>
      <c r="C3" s="271"/>
      <c r="D3" s="457" t="s">
        <v>571</v>
      </c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458"/>
      <c r="W3" s="458"/>
      <c r="X3" s="458"/>
      <c r="Y3" s="458"/>
      <c r="Z3" s="458"/>
      <c r="AA3" s="458"/>
      <c r="AB3" s="459"/>
      <c r="AC3" s="420" t="s">
        <v>570</v>
      </c>
      <c r="AD3" s="421"/>
      <c r="AE3" s="421"/>
      <c r="AF3" s="421"/>
      <c r="AG3" s="421"/>
      <c r="AH3" s="421"/>
      <c r="AI3" s="421"/>
      <c r="AJ3" s="421"/>
      <c r="AK3" s="421"/>
      <c r="AL3" s="456"/>
    </row>
    <row r="4" spans="1:38" s="114" customFormat="1" ht="29.25" customHeight="1" x14ac:dyDescent="0.35">
      <c r="A4" s="277" t="s">
        <v>220</v>
      </c>
      <c r="B4" s="277" t="s">
        <v>467</v>
      </c>
      <c r="C4" s="277" t="s">
        <v>19</v>
      </c>
      <c r="D4" s="407" t="s">
        <v>637</v>
      </c>
      <c r="E4" s="407" t="s">
        <v>228</v>
      </c>
      <c r="F4" s="460" t="s">
        <v>506</v>
      </c>
      <c r="G4" s="461"/>
      <c r="H4" s="462"/>
      <c r="I4" s="460" t="s">
        <v>505</v>
      </c>
      <c r="J4" s="461"/>
      <c r="K4" s="462"/>
      <c r="L4" s="460" t="s">
        <v>504</v>
      </c>
      <c r="M4" s="461"/>
      <c r="N4" s="462"/>
      <c r="O4" s="460" t="s">
        <v>652</v>
      </c>
      <c r="P4" s="461"/>
      <c r="Q4" s="462"/>
      <c r="R4" s="460" t="s">
        <v>507</v>
      </c>
      <c r="S4" s="461"/>
      <c r="T4" s="462"/>
      <c r="U4" s="460" t="s">
        <v>653</v>
      </c>
      <c r="V4" s="461"/>
      <c r="W4" s="462"/>
      <c r="X4" s="407" t="s">
        <v>478</v>
      </c>
      <c r="Y4" s="276" t="s">
        <v>524</v>
      </c>
      <c r="Z4" s="246" t="s">
        <v>526</v>
      </c>
      <c r="AA4" s="246" t="s">
        <v>527</v>
      </c>
      <c r="AB4" s="246" t="s">
        <v>528</v>
      </c>
      <c r="AC4" s="454" t="s">
        <v>637</v>
      </c>
      <c r="AD4" s="451" t="s">
        <v>638</v>
      </c>
      <c r="AE4" s="452"/>
      <c r="AF4" s="452"/>
      <c r="AG4" s="453"/>
      <c r="AH4" s="451" t="s">
        <v>639</v>
      </c>
      <c r="AI4" s="452"/>
      <c r="AJ4" s="452"/>
      <c r="AK4" s="453"/>
      <c r="AL4" s="454" t="s">
        <v>515</v>
      </c>
    </row>
    <row r="5" spans="1:38" ht="40.5" customHeight="1" x14ac:dyDescent="0.2">
      <c r="A5" s="272"/>
      <c r="B5" s="272"/>
      <c r="C5" s="272"/>
      <c r="D5" s="408"/>
      <c r="E5" s="408"/>
      <c r="F5" s="246" t="s">
        <v>508</v>
      </c>
      <c r="G5" s="246" t="s">
        <v>509</v>
      </c>
      <c r="H5" s="246" t="s">
        <v>510</v>
      </c>
      <c r="I5" s="246" t="s">
        <v>508</v>
      </c>
      <c r="J5" s="246" t="s">
        <v>509</v>
      </c>
      <c r="K5" s="246" t="s">
        <v>510</v>
      </c>
      <c r="L5" s="246" t="s">
        <v>508</v>
      </c>
      <c r="M5" s="246" t="s">
        <v>509</v>
      </c>
      <c r="N5" s="246" t="s">
        <v>510</v>
      </c>
      <c r="O5" s="246" t="s">
        <v>508</v>
      </c>
      <c r="P5" s="246" t="s">
        <v>509</v>
      </c>
      <c r="Q5" s="246" t="s">
        <v>510</v>
      </c>
      <c r="R5" s="246" t="s">
        <v>508</v>
      </c>
      <c r="S5" s="246" t="s">
        <v>509</v>
      </c>
      <c r="T5" s="246" t="s">
        <v>510</v>
      </c>
      <c r="U5" s="246" t="s">
        <v>508</v>
      </c>
      <c r="V5" s="246" t="s">
        <v>509</v>
      </c>
      <c r="W5" s="246" t="s">
        <v>510</v>
      </c>
      <c r="X5" s="408"/>
      <c r="Y5" s="246" t="s">
        <v>525</v>
      </c>
      <c r="Z5" s="246" t="s">
        <v>525</v>
      </c>
      <c r="AA5" s="246" t="s">
        <v>525</v>
      </c>
      <c r="AB5" s="246" t="s">
        <v>525</v>
      </c>
      <c r="AC5" s="455"/>
      <c r="AD5" s="225" t="s">
        <v>511</v>
      </c>
      <c r="AE5" s="225" t="s">
        <v>512</v>
      </c>
      <c r="AF5" s="225" t="s">
        <v>513</v>
      </c>
      <c r="AG5" s="225" t="s">
        <v>514</v>
      </c>
      <c r="AH5" s="225" t="s">
        <v>511</v>
      </c>
      <c r="AI5" s="225" t="s">
        <v>512</v>
      </c>
      <c r="AJ5" s="225" t="s">
        <v>513</v>
      </c>
      <c r="AK5" s="225" t="s">
        <v>514</v>
      </c>
      <c r="AL5" s="455"/>
    </row>
    <row r="6" spans="1:38" s="224" customFormat="1" ht="12.75" x14ac:dyDescent="0.2">
      <c r="A6" s="223">
        <v>1</v>
      </c>
      <c r="B6" s="141"/>
      <c r="C6" s="135"/>
      <c r="D6" s="141"/>
      <c r="E6" s="141"/>
      <c r="F6" s="141"/>
      <c r="G6" s="141"/>
      <c r="H6" s="118" t="str">
        <f>IF(G6,G6/F6," ")</f>
        <v xml:space="preserve"> </v>
      </c>
      <c r="I6" s="141"/>
      <c r="J6" s="141"/>
      <c r="K6" s="118" t="str">
        <f>IF(J6,J6/I6," ")</f>
        <v xml:space="preserve"> </v>
      </c>
      <c r="L6" s="141"/>
      <c r="M6" s="141"/>
      <c r="N6" s="118" t="str">
        <f>IF(M6,M6/L6," ")</f>
        <v xml:space="preserve"> </v>
      </c>
      <c r="O6" s="141"/>
      <c r="P6" s="141"/>
      <c r="Q6" s="118" t="str">
        <f>IF(P6,P6/O6," ")</f>
        <v xml:space="preserve"> </v>
      </c>
      <c r="R6" s="141"/>
      <c r="S6" s="141"/>
      <c r="T6" s="118" t="str">
        <f>IF(S6,S6/R6," ")</f>
        <v xml:space="preserve"> </v>
      </c>
      <c r="U6" s="141"/>
      <c r="V6" s="141"/>
      <c r="W6" s="118" t="str">
        <f>IF(V6,V6/U6," ")</f>
        <v xml:space="preserve"> </v>
      </c>
      <c r="X6" s="141"/>
      <c r="Y6" s="141"/>
      <c r="Z6" s="141"/>
      <c r="AA6" s="141"/>
      <c r="AB6" s="141"/>
      <c r="AC6" s="141"/>
      <c r="AD6" s="141"/>
      <c r="AE6" s="141"/>
      <c r="AF6" s="141"/>
      <c r="AG6" s="118" t="str">
        <f>IF(AF6,AF6/AE6," ")</f>
        <v xml:space="preserve"> </v>
      </c>
      <c r="AH6" s="141"/>
      <c r="AI6" s="141"/>
      <c r="AJ6" s="141"/>
      <c r="AK6" s="118" t="str">
        <f>IF(AJ6,AJ6/AI6," ")</f>
        <v xml:space="preserve"> </v>
      </c>
      <c r="AL6" s="141"/>
    </row>
    <row r="7" spans="1:38" s="224" customFormat="1" ht="12.75" x14ac:dyDescent="0.2">
      <c r="A7" s="223">
        <v>2</v>
      </c>
      <c r="B7" s="141"/>
      <c r="C7" s="135"/>
      <c r="D7" s="141"/>
      <c r="E7" s="141"/>
      <c r="F7" s="141"/>
      <c r="G7" s="141"/>
      <c r="H7" s="118" t="str">
        <f t="shared" ref="H7:H70" si="0">IF(G7,G7/F7," ")</f>
        <v xml:space="preserve"> </v>
      </c>
      <c r="I7" s="141"/>
      <c r="J7" s="141"/>
      <c r="K7" s="118" t="str">
        <f t="shared" ref="K7:K70" si="1">IF(J7,J7/I7," ")</f>
        <v xml:space="preserve"> </v>
      </c>
      <c r="L7" s="141"/>
      <c r="M7" s="141"/>
      <c r="N7" s="118" t="str">
        <f t="shared" ref="N7:N70" si="2">IF(M7,M7/L7," ")</f>
        <v xml:space="preserve"> </v>
      </c>
      <c r="O7" s="141"/>
      <c r="P7" s="141"/>
      <c r="Q7" s="118" t="str">
        <f t="shared" ref="Q7:Q70" si="3">IF(P7,P7/O7," ")</f>
        <v xml:space="preserve"> </v>
      </c>
      <c r="R7" s="141"/>
      <c r="S7" s="141"/>
      <c r="T7" s="118" t="str">
        <f t="shared" ref="T7:T70" si="4">IF(S7,S7/R7," ")</f>
        <v xml:space="preserve"> </v>
      </c>
      <c r="U7" s="141"/>
      <c r="V7" s="141"/>
      <c r="W7" s="118" t="str">
        <f t="shared" ref="W7:W70" si="5">IF(V7,V7/U7," ")</f>
        <v xml:space="preserve"> </v>
      </c>
      <c r="X7" s="141"/>
      <c r="Y7" s="141"/>
      <c r="Z7" s="141"/>
      <c r="AA7" s="141"/>
      <c r="AB7" s="141"/>
      <c r="AC7" s="141"/>
      <c r="AD7" s="141"/>
      <c r="AE7" s="141"/>
      <c r="AF7" s="141"/>
      <c r="AG7" s="118" t="str">
        <f t="shared" ref="AG7:AG70" si="6">IF(AF7,AF7/AE7," ")</f>
        <v xml:space="preserve"> </v>
      </c>
      <c r="AH7" s="141"/>
      <c r="AI7" s="141"/>
      <c r="AJ7" s="141"/>
      <c r="AK7" s="118" t="str">
        <f t="shared" ref="AK7:AK70" si="7">IF(AJ7,AJ7/AI7," ")</f>
        <v xml:space="preserve"> </v>
      </c>
      <c r="AL7" s="141"/>
    </row>
    <row r="8" spans="1:38" s="224" customFormat="1" ht="12.75" x14ac:dyDescent="0.2">
      <c r="A8" s="223">
        <v>3</v>
      </c>
      <c r="B8" s="141"/>
      <c r="C8" s="135"/>
      <c r="D8" s="141"/>
      <c r="E8" s="141"/>
      <c r="F8" s="141"/>
      <c r="G8" s="141"/>
      <c r="H8" s="118" t="str">
        <f t="shared" si="0"/>
        <v xml:space="preserve"> </v>
      </c>
      <c r="I8" s="141"/>
      <c r="J8" s="141"/>
      <c r="K8" s="118" t="str">
        <f t="shared" si="1"/>
        <v xml:space="preserve"> </v>
      </c>
      <c r="L8" s="141"/>
      <c r="M8" s="141"/>
      <c r="N8" s="118" t="str">
        <f t="shared" si="2"/>
        <v xml:space="preserve"> </v>
      </c>
      <c r="O8" s="141"/>
      <c r="P8" s="141"/>
      <c r="Q8" s="118" t="str">
        <f t="shared" si="3"/>
        <v xml:space="preserve"> </v>
      </c>
      <c r="R8" s="141"/>
      <c r="S8" s="141"/>
      <c r="T8" s="118" t="str">
        <f t="shared" si="4"/>
        <v xml:space="preserve"> </v>
      </c>
      <c r="U8" s="141"/>
      <c r="V8" s="141"/>
      <c r="W8" s="118" t="str">
        <f t="shared" si="5"/>
        <v xml:space="preserve"> </v>
      </c>
      <c r="X8" s="141"/>
      <c r="Y8" s="141"/>
      <c r="Z8" s="141"/>
      <c r="AA8" s="141"/>
      <c r="AB8" s="141"/>
      <c r="AC8" s="141"/>
      <c r="AD8" s="141"/>
      <c r="AE8" s="141"/>
      <c r="AF8" s="141"/>
      <c r="AG8" s="118" t="str">
        <f t="shared" si="6"/>
        <v xml:space="preserve"> </v>
      </c>
      <c r="AH8" s="141"/>
      <c r="AI8" s="141"/>
      <c r="AJ8" s="141"/>
      <c r="AK8" s="118" t="str">
        <f t="shared" si="7"/>
        <v xml:space="preserve"> </v>
      </c>
      <c r="AL8" s="141"/>
    </row>
    <row r="9" spans="1:38" s="224" customFormat="1" ht="12.75" x14ac:dyDescent="0.2">
      <c r="A9" s="223">
        <v>4</v>
      </c>
      <c r="B9" s="141"/>
      <c r="C9" s="135"/>
      <c r="D9" s="141"/>
      <c r="E9" s="141"/>
      <c r="F9" s="141"/>
      <c r="G9" s="141"/>
      <c r="H9" s="118" t="str">
        <f t="shared" si="0"/>
        <v xml:space="preserve"> </v>
      </c>
      <c r="I9" s="141"/>
      <c r="J9" s="141"/>
      <c r="K9" s="118" t="str">
        <f t="shared" si="1"/>
        <v xml:space="preserve"> </v>
      </c>
      <c r="L9" s="141"/>
      <c r="M9" s="141"/>
      <c r="N9" s="118" t="str">
        <f t="shared" si="2"/>
        <v xml:space="preserve"> </v>
      </c>
      <c r="O9" s="141"/>
      <c r="P9" s="141"/>
      <c r="Q9" s="118" t="str">
        <f t="shared" si="3"/>
        <v xml:space="preserve"> </v>
      </c>
      <c r="R9" s="141"/>
      <c r="S9" s="141"/>
      <c r="T9" s="118" t="str">
        <f t="shared" si="4"/>
        <v xml:space="preserve"> </v>
      </c>
      <c r="U9" s="141"/>
      <c r="V9" s="141"/>
      <c r="W9" s="118" t="str">
        <f t="shared" si="5"/>
        <v xml:space="preserve"> </v>
      </c>
      <c r="X9" s="141"/>
      <c r="Y9" s="141"/>
      <c r="Z9" s="141"/>
      <c r="AA9" s="141"/>
      <c r="AB9" s="141"/>
      <c r="AC9" s="141"/>
      <c r="AD9" s="141"/>
      <c r="AE9" s="141"/>
      <c r="AF9" s="141"/>
      <c r="AG9" s="118" t="str">
        <f t="shared" si="6"/>
        <v xml:space="preserve"> </v>
      </c>
      <c r="AH9" s="141"/>
      <c r="AI9" s="141"/>
      <c r="AJ9" s="141"/>
      <c r="AK9" s="118" t="str">
        <f t="shared" si="7"/>
        <v xml:space="preserve"> </v>
      </c>
      <c r="AL9" s="141"/>
    </row>
    <row r="10" spans="1:38" s="224" customFormat="1" ht="12.75" x14ac:dyDescent="0.2">
      <c r="A10" s="223">
        <v>5</v>
      </c>
      <c r="B10" s="141"/>
      <c r="C10" s="135"/>
      <c r="D10" s="141"/>
      <c r="E10" s="141"/>
      <c r="F10" s="141"/>
      <c r="G10" s="141"/>
      <c r="H10" s="118" t="str">
        <f t="shared" si="0"/>
        <v xml:space="preserve"> </v>
      </c>
      <c r="I10" s="141"/>
      <c r="J10" s="141"/>
      <c r="K10" s="118" t="str">
        <f t="shared" si="1"/>
        <v xml:space="preserve"> </v>
      </c>
      <c r="L10" s="141"/>
      <c r="M10" s="141"/>
      <c r="N10" s="118" t="str">
        <f t="shared" si="2"/>
        <v xml:space="preserve"> </v>
      </c>
      <c r="O10" s="141"/>
      <c r="P10" s="141"/>
      <c r="Q10" s="118" t="str">
        <f t="shared" si="3"/>
        <v xml:space="preserve"> </v>
      </c>
      <c r="R10" s="141"/>
      <c r="S10" s="141"/>
      <c r="T10" s="118" t="str">
        <f t="shared" si="4"/>
        <v xml:space="preserve"> </v>
      </c>
      <c r="U10" s="141"/>
      <c r="V10" s="141"/>
      <c r="W10" s="118" t="str">
        <f t="shared" si="5"/>
        <v xml:space="preserve"> </v>
      </c>
      <c r="X10" s="141"/>
      <c r="Y10" s="141"/>
      <c r="Z10" s="141"/>
      <c r="AA10" s="141"/>
      <c r="AB10" s="141"/>
      <c r="AC10" s="141"/>
      <c r="AD10" s="141"/>
      <c r="AE10" s="141"/>
      <c r="AF10" s="141"/>
      <c r="AG10" s="118" t="str">
        <f t="shared" si="6"/>
        <v xml:space="preserve"> </v>
      </c>
      <c r="AH10" s="141"/>
      <c r="AI10" s="141"/>
      <c r="AJ10" s="141"/>
      <c r="AK10" s="118" t="str">
        <f t="shared" si="7"/>
        <v xml:space="preserve"> </v>
      </c>
      <c r="AL10" s="141"/>
    </row>
    <row r="11" spans="1:38" s="224" customFormat="1" ht="12.75" x14ac:dyDescent="0.2">
      <c r="A11" s="223">
        <v>6</v>
      </c>
      <c r="B11" s="141"/>
      <c r="C11" s="135"/>
      <c r="D11" s="141"/>
      <c r="E11" s="141"/>
      <c r="F11" s="141"/>
      <c r="G11" s="141"/>
      <c r="H11" s="118" t="str">
        <f t="shared" si="0"/>
        <v xml:space="preserve"> </v>
      </c>
      <c r="I11" s="141"/>
      <c r="J11" s="141"/>
      <c r="K11" s="118" t="str">
        <f t="shared" si="1"/>
        <v xml:space="preserve"> </v>
      </c>
      <c r="L11" s="141"/>
      <c r="M11" s="141"/>
      <c r="N11" s="118" t="str">
        <f t="shared" si="2"/>
        <v xml:space="preserve"> </v>
      </c>
      <c r="O11" s="141"/>
      <c r="P11" s="141"/>
      <c r="Q11" s="118" t="str">
        <f t="shared" si="3"/>
        <v xml:space="preserve"> </v>
      </c>
      <c r="R11" s="141"/>
      <c r="S11" s="141"/>
      <c r="T11" s="118" t="str">
        <f t="shared" si="4"/>
        <v xml:space="preserve"> </v>
      </c>
      <c r="U11" s="141"/>
      <c r="V11" s="141"/>
      <c r="W11" s="118" t="str">
        <f t="shared" si="5"/>
        <v xml:space="preserve"> </v>
      </c>
      <c r="X11" s="141"/>
      <c r="Y11" s="141"/>
      <c r="Z11" s="141"/>
      <c r="AA11" s="141"/>
      <c r="AB11" s="141"/>
      <c r="AC11" s="141"/>
      <c r="AD11" s="141"/>
      <c r="AE11" s="141"/>
      <c r="AF11" s="141"/>
      <c r="AG11" s="118" t="str">
        <f t="shared" si="6"/>
        <v xml:space="preserve"> </v>
      </c>
      <c r="AH11" s="141"/>
      <c r="AI11" s="141"/>
      <c r="AJ11" s="141"/>
      <c r="AK11" s="118" t="str">
        <f t="shared" si="7"/>
        <v xml:space="preserve"> </v>
      </c>
      <c r="AL11" s="141"/>
    </row>
    <row r="12" spans="1:38" s="224" customFormat="1" ht="12.75" x14ac:dyDescent="0.2">
      <c r="A12" s="223">
        <v>7</v>
      </c>
      <c r="B12" s="141"/>
      <c r="C12" s="135"/>
      <c r="D12" s="141"/>
      <c r="E12" s="141"/>
      <c r="F12" s="141"/>
      <c r="G12" s="141"/>
      <c r="H12" s="118" t="str">
        <f t="shared" si="0"/>
        <v xml:space="preserve"> </v>
      </c>
      <c r="I12" s="141"/>
      <c r="J12" s="141"/>
      <c r="K12" s="118" t="str">
        <f t="shared" si="1"/>
        <v xml:space="preserve"> </v>
      </c>
      <c r="L12" s="141"/>
      <c r="M12" s="141"/>
      <c r="N12" s="118" t="str">
        <f t="shared" si="2"/>
        <v xml:space="preserve"> </v>
      </c>
      <c r="O12" s="141"/>
      <c r="P12" s="141"/>
      <c r="Q12" s="118" t="str">
        <f t="shared" si="3"/>
        <v xml:space="preserve"> </v>
      </c>
      <c r="R12" s="141"/>
      <c r="S12" s="141"/>
      <c r="T12" s="118" t="str">
        <f t="shared" si="4"/>
        <v xml:space="preserve"> </v>
      </c>
      <c r="U12" s="141"/>
      <c r="V12" s="141"/>
      <c r="W12" s="118" t="str">
        <f t="shared" si="5"/>
        <v xml:space="preserve"> </v>
      </c>
      <c r="X12" s="141"/>
      <c r="Y12" s="141"/>
      <c r="Z12" s="141"/>
      <c r="AA12" s="141"/>
      <c r="AB12" s="141"/>
      <c r="AC12" s="141"/>
      <c r="AD12" s="141"/>
      <c r="AE12" s="141"/>
      <c r="AF12" s="141"/>
      <c r="AG12" s="118" t="str">
        <f t="shared" si="6"/>
        <v xml:space="preserve"> </v>
      </c>
      <c r="AH12" s="141"/>
      <c r="AI12" s="141"/>
      <c r="AJ12" s="141"/>
      <c r="AK12" s="118" t="str">
        <f t="shared" si="7"/>
        <v xml:space="preserve"> </v>
      </c>
      <c r="AL12" s="141"/>
    </row>
    <row r="13" spans="1:38" s="224" customFormat="1" ht="12.75" x14ac:dyDescent="0.2">
      <c r="A13" s="223">
        <v>8</v>
      </c>
      <c r="B13" s="141"/>
      <c r="C13" s="135"/>
      <c r="D13" s="141"/>
      <c r="E13" s="141"/>
      <c r="F13" s="141"/>
      <c r="G13" s="141"/>
      <c r="H13" s="118" t="str">
        <f t="shared" si="0"/>
        <v xml:space="preserve"> </v>
      </c>
      <c r="I13" s="141"/>
      <c r="J13" s="141"/>
      <c r="K13" s="118" t="str">
        <f t="shared" si="1"/>
        <v xml:space="preserve"> </v>
      </c>
      <c r="L13" s="141"/>
      <c r="M13" s="141"/>
      <c r="N13" s="118" t="str">
        <f t="shared" si="2"/>
        <v xml:space="preserve"> </v>
      </c>
      <c r="O13" s="141"/>
      <c r="P13" s="141"/>
      <c r="Q13" s="118" t="str">
        <f t="shared" si="3"/>
        <v xml:space="preserve"> </v>
      </c>
      <c r="R13" s="141"/>
      <c r="S13" s="141"/>
      <c r="T13" s="118" t="str">
        <f t="shared" si="4"/>
        <v xml:space="preserve"> </v>
      </c>
      <c r="U13" s="141"/>
      <c r="V13" s="141"/>
      <c r="W13" s="118" t="str">
        <f t="shared" si="5"/>
        <v xml:space="preserve"> </v>
      </c>
      <c r="X13" s="141"/>
      <c r="Y13" s="141"/>
      <c r="Z13" s="141"/>
      <c r="AA13" s="141"/>
      <c r="AB13" s="141"/>
      <c r="AC13" s="141"/>
      <c r="AD13" s="141"/>
      <c r="AE13" s="141"/>
      <c r="AF13" s="141"/>
      <c r="AG13" s="118" t="str">
        <f t="shared" si="6"/>
        <v xml:space="preserve"> </v>
      </c>
      <c r="AH13" s="141"/>
      <c r="AI13" s="141"/>
      <c r="AJ13" s="141"/>
      <c r="AK13" s="118" t="str">
        <f t="shared" si="7"/>
        <v xml:space="preserve"> </v>
      </c>
      <c r="AL13" s="141"/>
    </row>
    <row r="14" spans="1:38" s="224" customFormat="1" ht="12.75" x14ac:dyDescent="0.2">
      <c r="A14" s="223">
        <v>9</v>
      </c>
      <c r="B14" s="141"/>
      <c r="C14" s="135"/>
      <c r="D14" s="141"/>
      <c r="E14" s="141"/>
      <c r="F14" s="141"/>
      <c r="G14" s="141"/>
      <c r="H14" s="118" t="str">
        <f t="shared" si="0"/>
        <v xml:space="preserve"> </v>
      </c>
      <c r="I14" s="141"/>
      <c r="J14" s="141"/>
      <c r="K14" s="118" t="str">
        <f t="shared" si="1"/>
        <v xml:space="preserve"> </v>
      </c>
      <c r="L14" s="141"/>
      <c r="M14" s="141"/>
      <c r="N14" s="118" t="str">
        <f t="shared" si="2"/>
        <v xml:space="preserve"> </v>
      </c>
      <c r="O14" s="141"/>
      <c r="P14" s="141"/>
      <c r="Q14" s="118" t="str">
        <f t="shared" si="3"/>
        <v xml:space="preserve"> </v>
      </c>
      <c r="R14" s="141"/>
      <c r="S14" s="141"/>
      <c r="T14" s="118" t="str">
        <f t="shared" si="4"/>
        <v xml:space="preserve"> </v>
      </c>
      <c r="U14" s="141"/>
      <c r="V14" s="141"/>
      <c r="W14" s="118" t="str">
        <f t="shared" si="5"/>
        <v xml:space="preserve"> </v>
      </c>
      <c r="X14" s="141"/>
      <c r="Y14" s="141"/>
      <c r="Z14" s="141"/>
      <c r="AA14" s="141"/>
      <c r="AB14" s="141"/>
      <c r="AC14" s="141"/>
      <c r="AD14" s="141"/>
      <c r="AE14" s="141"/>
      <c r="AF14" s="141"/>
      <c r="AG14" s="118" t="str">
        <f t="shared" si="6"/>
        <v xml:space="preserve"> </v>
      </c>
      <c r="AH14" s="141"/>
      <c r="AI14" s="141"/>
      <c r="AJ14" s="141"/>
      <c r="AK14" s="118" t="str">
        <f t="shared" si="7"/>
        <v xml:space="preserve"> </v>
      </c>
      <c r="AL14" s="141"/>
    </row>
    <row r="15" spans="1:38" s="224" customFormat="1" ht="12.75" x14ac:dyDescent="0.2">
      <c r="A15" s="223">
        <v>10</v>
      </c>
      <c r="B15" s="141"/>
      <c r="C15" s="135"/>
      <c r="D15" s="141"/>
      <c r="E15" s="141"/>
      <c r="F15" s="141"/>
      <c r="G15" s="141"/>
      <c r="H15" s="118" t="str">
        <f t="shared" si="0"/>
        <v xml:space="preserve"> </v>
      </c>
      <c r="I15" s="141"/>
      <c r="J15" s="141"/>
      <c r="K15" s="118" t="str">
        <f t="shared" si="1"/>
        <v xml:space="preserve"> </v>
      </c>
      <c r="L15" s="141"/>
      <c r="M15" s="141"/>
      <c r="N15" s="118" t="str">
        <f t="shared" si="2"/>
        <v xml:space="preserve"> </v>
      </c>
      <c r="O15" s="141"/>
      <c r="P15" s="141"/>
      <c r="Q15" s="118" t="str">
        <f t="shared" si="3"/>
        <v xml:space="preserve"> </v>
      </c>
      <c r="R15" s="141"/>
      <c r="S15" s="141"/>
      <c r="T15" s="118" t="str">
        <f t="shared" si="4"/>
        <v xml:space="preserve"> </v>
      </c>
      <c r="U15" s="141"/>
      <c r="V15" s="141"/>
      <c r="W15" s="118" t="str">
        <f t="shared" si="5"/>
        <v xml:space="preserve"> </v>
      </c>
      <c r="X15" s="141"/>
      <c r="Y15" s="141"/>
      <c r="Z15" s="141"/>
      <c r="AA15" s="141"/>
      <c r="AB15" s="141"/>
      <c r="AC15" s="141"/>
      <c r="AD15" s="141"/>
      <c r="AE15" s="141"/>
      <c r="AF15" s="141"/>
      <c r="AG15" s="118" t="str">
        <f t="shared" si="6"/>
        <v xml:space="preserve"> </v>
      </c>
      <c r="AH15" s="141"/>
      <c r="AI15" s="141"/>
      <c r="AJ15" s="141"/>
      <c r="AK15" s="118" t="str">
        <f t="shared" si="7"/>
        <v xml:space="preserve"> </v>
      </c>
      <c r="AL15" s="141"/>
    </row>
    <row r="16" spans="1:38" s="224" customFormat="1" ht="12.75" x14ac:dyDescent="0.2">
      <c r="A16" s="223">
        <v>11</v>
      </c>
      <c r="B16" s="141"/>
      <c r="C16" s="135"/>
      <c r="D16" s="141"/>
      <c r="E16" s="141"/>
      <c r="F16" s="141"/>
      <c r="G16" s="141"/>
      <c r="H16" s="118" t="str">
        <f t="shared" si="0"/>
        <v xml:space="preserve"> </v>
      </c>
      <c r="I16" s="141"/>
      <c r="J16" s="141"/>
      <c r="K16" s="118" t="str">
        <f t="shared" si="1"/>
        <v xml:space="preserve"> </v>
      </c>
      <c r="L16" s="141"/>
      <c r="M16" s="141"/>
      <c r="N16" s="118" t="str">
        <f t="shared" si="2"/>
        <v xml:space="preserve"> </v>
      </c>
      <c r="O16" s="141"/>
      <c r="P16" s="141"/>
      <c r="Q16" s="118" t="str">
        <f t="shared" si="3"/>
        <v xml:space="preserve"> </v>
      </c>
      <c r="R16" s="141"/>
      <c r="S16" s="141"/>
      <c r="T16" s="118" t="str">
        <f t="shared" si="4"/>
        <v xml:space="preserve"> </v>
      </c>
      <c r="U16" s="141"/>
      <c r="V16" s="141"/>
      <c r="W16" s="118" t="str">
        <f t="shared" si="5"/>
        <v xml:space="preserve"> </v>
      </c>
      <c r="X16" s="141"/>
      <c r="Y16" s="141"/>
      <c r="Z16" s="141"/>
      <c r="AA16" s="141"/>
      <c r="AB16" s="141"/>
      <c r="AC16" s="141"/>
      <c r="AD16" s="141"/>
      <c r="AE16" s="141"/>
      <c r="AF16" s="141"/>
      <c r="AG16" s="118" t="str">
        <f t="shared" si="6"/>
        <v xml:space="preserve"> </v>
      </c>
      <c r="AH16" s="141"/>
      <c r="AI16" s="141"/>
      <c r="AJ16" s="141"/>
      <c r="AK16" s="118" t="str">
        <f t="shared" si="7"/>
        <v xml:space="preserve"> </v>
      </c>
      <c r="AL16" s="141"/>
    </row>
    <row r="17" spans="1:38" s="224" customFormat="1" ht="12.75" x14ac:dyDescent="0.2">
      <c r="A17" s="223">
        <v>12</v>
      </c>
      <c r="B17" s="141"/>
      <c r="C17" s="135"/>
      <c r="D17" s="141"/>
      <c r="E17" s="141"/>
      <c r="F17" s="141"/>
      <c r="G17" s="141"/>
      <c r="H17" s="118" t="str">
        <f t="shared" si="0"/>
        <v xml:space="preserve"> </v>
      </c>
      <c r="I17" s="141"/>
      <c r="J17" s="141"/>
      <c r="K17" s="118" t="str">
        <f t="shared" si="1"/>
        <v xml:space="preserve"> </v>
      </c>
      <c r="L17" s="141"/>
      <c r="M17" s="141"/>
      <c r="N17" s="118" t="str">
        <f t="shared" si="2"/>
        <v xml:space="preserve"> </v>
      </c>
      <c r="O17" s="141"/>
      <c r="P17" s="141"/>
      <c r="Q17" s="118" t="str">
        <f t="shared" si="3"/>
        <v xml:space="preserve"> </v>
      </c>
      <c r="R17" s="141"/>
      <c r="S17" s="141"/>
      <c r="T17" s="118" t="str">
        <f t="shared" si="4"/>
        <v xml:space="preserve"> </v>
      </c>
      <c r="U17" s="141"/>
      <c r="V17" s="141"/>
      <c r="W17" s="118" t="str">
        <f t="shared" si="5"/>
        <v xml:space="preserve"> </v>
      </c>
      <c r="X17" s="141"/>
      <c r="Y17" s="141"/>
      <c r="Z17" s="141"/>
      <c r="AA17" s="141"/>
      <c r="AB17" s="141"/>
      <c r="AC17" s="141"/>
      <c r="AD17" s="141"/>
      <c r="AE17" s="141"/>
      <c r="AF17" s="141"/>
      <c r="AG17" s="118" t="str">
        <f t="shared" si="6"/>
        <v xml:space="preserve"> </v>
      </c>
      <c r="AH17" s="141"/>
      <c r="AI17" s="141"/>
      <c r="AJ17" s="141"/>
      <c r="AK17" s="118" t="str">
        <f t="shared" si="7"/>
        <v xml:space="preserve"> </v>
      </c>
      <c r="AL17" s="141"/>
    </row>
    <row r="18" spans="1:38" s="224" customFormat="1" ht="12.75" x14ac:dyDescent="0.2">
      <c r="A18" s="223">
        <v>13</v>
      </c>
      <c r="B18" s="141"/>
      <c r="C18" s="135"/>
      <c r="D18" s="141"/>
      <c r="E18" s="141"/>
      <c r="F18" s="141"/>
      <c r="G18" s="141"/>
      <c r="H18" s="118" t="str">
        <f t="shared" si="0"/>
        <v xml:space="preserve"> </v>
      </c>
      <c r="I18" s="141"/>
      <c r="J18" s="141"/>
      <c r="K18" s="118" t="str">
        <f t="shared" si="1"/>
        <v xml:space="preserve"> </v>
      </c>
      <c r="L18" s="141"/>
      <c r="M18" s="141"/>
      <c r="N18" s="118" t="str">
        <f t="shared" si="2"/>
        <v xml:space="preserve"> </v>
      </c>
      <c r="O18" s="141"/>
      <c r="P18" s="141"/>
      <c r="Q18" s="118" t="str">
        <f t="shared" si="3"/>
        <v xml:space="preserve"> </v>
      </c>
      <c r="R18" s="141"/>
      <c r="S18" s="141"/>
      <c r="T18" s="118" t="str">
        <f t="shared" si="4"/>
        <v xml:space="preserve"> </v>
      </c>
      <c r="U18" s="141"/>
      <c r="V18" s="141"/>
      <c r="W18" s="118" t="str">
        <f t="shared" si="5"/>
        <v xml:space="preserve"> </v>
      </c>
      <c r="X18" s="141"/>
      <c r="Y18" s="141"/>
      <c r="Z18" s="141"/>
      <c r="AA18" s="141"/>
      <c r="AB18" s="141"/>
      <c r="AC18" s="141"/>
      <c r="AD18" s="141"/>
      <c r="AE18" s="141"/>
      <c r="AF18" s="141"/>
      <c r="AG18" s="118" t="str">
        <f t="shared" si="6"/>
        <v xml:space="preserve"> </v>
      </c>
      <c r="AH18" s="141"/>
      <c r="AI18" s="141"/>
      <c r="AJ18" s="141"/>
      <c r="AK18" s="118" t="str">
        <f t="shared" si="7"/>
        <v xml:space="preserve"> </v>
      </c>
      <c r="AL18" s="141"/>
    </row>
    <row r="19" spans="1:38" s="224" customFormat="1" ht="12.75" x14ac:dyDescent="0.2">
      <c r="A19" s="223">
        <v>14</v>
      </c>
      <c r="B19" s="141"/>
      <c r="C19" s="135"/>
      <c r="D19" s="141"/>
      <c r="E19" s="141"/>
      <c r="F19" s="141"/>
      <c r="G19" s="141"/>
      <c r="H19" s="118" t="str">
        <f t="shared" si="0"/>
        <v xml:space="preserve"> </v>
      </c>
      <c r="I19" s="141"/>
      <c r="J19" s="141"/>
      <c r="K19" s="118" t="str">
        <f t="shared" si="1"/>
        <v xml:space="preserve"> </v>
      </c>
      <c r="L19" s="141"/>
      <c r="M19" s="141"/>
      <c r="N19" s="118" t="str">
        <f t="shared" si="2"/>
        <v xml:space="preserve"> </v>
      </c>
      <c r="O19" s="141"/>
      <c r="P19" s="141"/>
      <c r="Q19" s="118" t="str">
        <f t="shared" si="3"/>
        <v xml:space="preserve"> </v>
      </c>
      <c r="R19" s="141"/>
      <c r="S19" s="141"/>
      <c r="T19" s="118" t="str">
        <f t="shared" si="4"/>
        <v xml:space="preserve"> </v>
      </c>
      <c r="U19" s="141"/>
      <c r="V19" s="141"/>
      <c r="W19" s="118" t="str">
        <f t="shared" si="5"/>
        <v xml:space="preserve"> </v>
      </c>
      <c r="X19" s="141"/>
      <c r="Y19" s="141"/>
      <c r="Z19" s="141"/>
      <c r="AA19" s="141"/>
      <c r="AB19" s="141"/>
      <c r="AC19" s="141"/>
      <c r="AD19" s="141"/>
      <c r="AE19" s="141"/>
      <c r="AF19" s="141"/>
      <c r="AG19" s="118" t="str">
        <f t="shared" si="6"/>
        <v xml:space="preserve"> </v>
      </c>
      <c r="AH19" s="141"/>
      <c r="AI19" s="141"/>
      <c r="AJ19" s="141"/>
      <c r="AK19" s="118" t="str">
        <f t="shared" si="7"/>
        <v xml:space="preserve"> </v>
      </c>
      <c r="AL19" s="141"/>
    </row>
    <row r="20" spans="1:38" s="224" customFormat="1" ht="12.75" x14ac:dyDescent="0.2">
      <c r="A20" s="223">
        <v>15</v>
      </c>
      <c r="B20" s="141"/>
      <c r="C20" s="135"/>
      <c r="D20" s="141"/>
      <c r="E20" s="141"/>
      <c r="F20" s="141"/>
      <c r="G20" s="141"/>
      <c r="H20" s="118" t="str">
        <f t="shared" si="0"/>
        <v xml:space="preserve"> </v>
      </c>
      <c r="I20" s="141"/>
      <c r="J20" s="141"/>
      <c r="K20" s="118" t="str">
        <f t="shared" si="1"/>
        <v xml:space="preserve"> </v>
      </c>
      <c r="L20" s="141"/>
      <c r="M20" s="141"/>
      <c r="N20" s="118" t="str">
        <f t="shared" si="2"/>
        <v xml:space="preserve"> </v>
      </c>
      <c r="O20" s="141"/>
      <c r="P20" s="141"/>
      <c r="Q20" s="118" t="str">
        <f t="shared" si="3"/>
        <v xml:space="preserve"> </v>
      </c>
      <c r="R20" s="141"/>
      <c r="S20" s="141"/>
      <c r="T20" s="118" t="str">
        <f t="shared" si="4"/>
        <v xml:space="preserve"> </v>
      </c>
      <c r="U20" s="141"/>
      <c r="V20" s="141"/>
      <c r="W20" s="118" t="str">
        <f t="shared" si="5"/>
        <v xml:space="preserve"> </v>
      </c>
      <c r="X20" s="141"/>
      <c r="Y20" s="141"/>
      <c r="Z20" s="141"/>
      <c r="AA20" s="141"/>
      <c r="AB20" s="141"/>
      <c r="AC20" s="141"/>
      <c r="AD20" s="141"/>
      <c r="AE20" s="141"/>
      <c r="AF20" s="141"/>
      <c r="AG20" s="118" t="str">
        <f t="shared" si="6"/>
        <v xml:space="preserve"> </v>
      </c>
      <c r="AH20" s="141"/>
      <c r="AI20" s="141"/>
      <c r="AJ20" s="141"/>
      <c r="AK20" s="118" t="str">
        <f t="shared" si="7"/>
        <v xml:space="preserve"> </v>
      </c>
      <c r="AL20" s="141"/>
    </row>
    <row r="21" spans="1:38" s="224" customFormat="1" ht="12.75" x14ac:dyDescent="0.2">
      <c r="A21" s="223">
        <v>16</v>
      </c>
      <c r="B21" s="141"/>
      <c r="C21" s="135"/>
      <c r="D21" s="141"/>
      <c r="E21" s="141"/>
      <c r="F21" s="141"/>
      <c r="G21" s="141"/>
      <c r="H21" s="118" t="str">
        <f t="shared" si="0"/>
        <v xml:space="preserve"> </v>
      </c>
      <c r="I21" s="141"/>
      <c r="J21" s="141"/>
      <c r="K21" s="118" t="str">
        <f t="shared" si="1"/>
        <v xml:space="preserve"> </v>
      </c>
      <c r="L21" s="141"/>
      <c r="M21" s="141"/>
      <c r="N21" s="118" t="str">
        <f t="shared" si="2"/>
        <v xml:space="preserve"> </v>
      </c>
      <c r="O21" s="141"/>
      <c r="P21" s="141"/>
      <c r="Q21" s="118" t="str">
        <f t="shared" si="3"/>
        <v xml:space="preserve"> </v>
      </c>
      <c r="R21" s="141"/>
      <c r="S21" s="141"/>
      <c r="T21" s="118" t="str">
        <f t="shared" si="4"/>
        <v xml:space="preserve"> </v>
      </c>
      <c r="U21" s="141"/>
      <c r="V21" s="141"/>
      <c r="W21" s="118" t="str">
        <f t="shared" si="5"/>
        <v xml:space="preserve"> </v>
      </c>
      <c r="X21" s="141"/>
      <c r="Y21" s="141"/>
      <c r="Z21" s="141"/>
      <c r="AA21" s="141"/>
      <c r="AB21" s="141"/>
      <c r="AC21" s="141"/>
      <c r="AD21" s="141"/>
      <c r="AE21" s="141"/>
      <c r="AF21" s="141"/>
      <c r="AG21" s="118" t="str">
        <f t="shared" si="6"/>
        <v xml:space="preserve"> </v>
      </c>
      <c r="AH21" s="141"/>
      <c r="AI21" s="141"/>
      <c r="AJ21" s="141"/>
      <c r="AK21" s="118" t="str">
        <f t="shared" si="7"/>
        <v xml:space="preserve"> </v>
      </c>
      <c r="AL21" s="141"/>
    </row>
    <row r="22" spans="1:38" s="224" customFormat="1" ht="12.75" x14ac:dyDescent="0.2">
      <c r="A22" s="223">
        <v>17</v>
      </c>
      <c r="B22" s="141"/>
      <c r="C22" s="135"/>
      <c r="D22" s="141"/>
      <c r="E22" s="141"/>
      <c r="F22" s="141"/>
      <c r="G22" s="141"/>
      <c r="H22" s="118" t="str">
        <f t="shared" si="0"/>
        <v xml:space="preserve"> </v>
      </c>
      <c r="I22" s="141"/>
      <c r="J22" s="141"/>
      <c r="K22" s="118" t="str">
        <f t="shared" si="1"/>
        <v xml:space="preserve"> </v>
      </c>
      <c r="L22" s="141"/>
      <c r="M22" s="141"/>
      <c r="N22" s="118" t="str">
        <f t="shared" si="2"/>
        <v xml:space="preserve"> </v>
      </c>
      <c r="O22" s="141"/>
      <c r="P22" s="141"/>
      <c r="Q22" s="118" t="str">
        <f t="shared" si="3"/>
        <v xml:space="preserve"> </v>
      </c>
      <c r="R22" s="141"/>
      <c r="S22" s="141"/>
      <c r="T22" s="118" t="str">
        <f t="shared" si="4"/>
        <v xml:space="preserve"> </v>
      </c>
      <c r="U22" s="141"/>
      <c r="V22" s="141"/>
      <c r="W22" s="118" t="str">
        <f t="shared" si="5"/>
        <v xml:space="preserve"> </v>
      </c>
      <c r="X22" s="141"/>
      <c r="Y22" s="141"/>
      <c r="Z22" s="141"/>
      <c r="AA22" s="141"/>
      <c r="AB22" s="141"/>
      <c r="AC22" s="141"/>
      <c r="AD22" s="141"/>
      <c r="AE22" s="141"/>
      <c r="AF22" s="141"/>
      <c r="AG22" s="118" t="str">
        <f t="shared" si="6"/>
        <v xml:space="preserve"> </v>
      </c>
      <c r="AH22" s="141"/>
      <c r="AI22" s="141"/>
      <c r="AJ22" s="141"/>
      <c r="AK22" s="118" t="str">
        <f t="shared" si="7"/>
        <v xml:space="preserve"> </v>
      </c>
      <c r="AL22" s="141"/>
    </row>
    <row r="23" spans="1:38" s="224" customFormat="1" ht="12.75" x14ac:dyDescent="0.2">
      <c r="A23" s="223">
        <v>18</v>
      </c>
      <c r="B23" s="141"/>
      <c r="C23" s="135"/>
      <c r="D23" s="141"/>
      <c r="E23" s="141"/>
      <c r="F23" s="141"/>
      <c r="G23" s="141"/>
      <c r="H23" s="118" t="str">
        <f t="shared" si="0"/>
        <v xml:space="preserve"> </v>
      </c>
      <c r="I23" s="141"/>
      <c r="J23" s="141"/>
      <c r="K23" s="118" t="str">
        <f t="shared" si="1"/>
        <v xml:space="preserve"> </v>
      </c>
      <c r="L23" s="141"/>
      <c r="M23" s="141"/>
      <c r="N23" s="118" t="str">
        <f t="shared" si="2"/>
        <v xml:space="preserve"> </v>
      </c>
      <c r="O23" s="141"/>
      <c r="P23" s="141"/>
      <c r="Q23" s="118" t="str">
        <f t="shared" si="3"/>
        <v xml:space="preserve"> </v>
      </c>
      <c r="R23" s="141"/>
      <c r="S23" s="141"/>
      <c r="T23" s="118" t="str">
        <f t="shared" si="4"/>
        <v xml:space="preserve"> </v>
      </c>
      <c r="U23" s="141"/>
      <c r="V23" s="141"/>
      <c r="W23" s="118" t="str">
        <f t="shared" si="5"/>
        <v xml:space="preserve"> </v>
      </c>
      <c r="X23" s="141"/>
      <c r="Y23" s="141"/>
      <c r="Z23" s="141"/>
      <c r="AA23" s="141"/>
      <c r="AB23" s="141"/>
      <c r="AC23" s="141"/>
      <c r="AD23" s="141"/>
      <c r="AE23" s="141"/>
      <c r="AF23" s="141"/>
      <c r="AG23" s="118" t="str">
        <f t="shared" si="6"/>
        <v xml:space="preserve"> </v>
      </c>
      <c r="AH23" s="141"/>
      <c r="AI23" s="141"/>
      <c r="AJ23" s="141"/>
      <c r="AK23" s="118" t="str">
        <f t="shared" si="7"/>
        <v xml:space="preserve"> </v>
      </c>
      <c r="AL23" s="141"/>
    </row>
    <row r="24" spans="1:38" s="224" customFormat="1" ht="12.75" x14ac:dyDescent="0.2">
      <c r="A24" s="223">
        <v>19</v>
      </c>
      <c r="B24" s="141"/>
      <c r="C24" s="135"/>
      <c r="D24" s="141"/>
      <c r="E24" s="141"/>
      <c r="F24" s="141"/>
      <c r="G24" s="141"/>
      <c r="H24" s="118" t="str">
        <f t="shared" si="0"/>
        <v xml:space="preserve"> </v>
      </c>
      <c r="I24" s="141"/>
      <c r="J24" s="141"/>
      <c r="K24" s="118" t="str">
        <f t="shared" si="1"/>
        <v xml:space="preserve"> </v>
      </c>
      <c r="L24" s="141"/>
      <c r="M24" s="141"/>
      <c r="N24" s="118" t="str">
        <f t="shared" si="2"/>
        <v xml:space="preserve"> </v>
      </c>
      <c r="O24" s="141"/>
      <c r="P24" s="141"/>
      <c r="Q24" s="118" t="str">
        <f t="shared" si="3"/>
        <v xml:space="preserve"> </v>
      </c>
      <c r="R24" s="141"/>
      <c r="S24" s="141"/>
      <c r="T24" s="118" t="str">
        <f t="shared" si="4"/>
        <v xml:space="preserve"> </v>
      </c>
      <c r="U24" s="141"/>
      <c r="V24" s="141"/>
      <c r="W24" s="118" t="str">
        <f t="shared" si="5"/>
        <v xml:space="preserve"> </v>
      </c>
      <c r="X24" s="141"/>
      <c r="Y24" s="141"/>
      <c r="Z24" s="141"/>
      <c r="AA24" s="141"/>
      <c r="AB24" s="141"/>
      <c r="AC24" s="141"/>
      <c r="AD24" s="141"/>
      <c r="AE24" s="141"/>
      <c r="AF24" s="141"/>
      <c r="AG24" s="118" t="str">
        <f t="shared" si="6"/>
        <v xml:space="preserve"> </v>
      </c>
      <c r="AH24" s="141"/>
      <c r="AI24" s="141"/>
      <c r="AJ24" s="141"/>
      <c r="AK24" s="118" t="str">
        <f t="shared" si="7"/>
        <v xml:space="preserve"> </v>
      </c>
      <c r="AL24" s="141"/>
    </row>
    <row r="25" spans="1:38" s="224" customFormat="1" ht="12.75" x14ac:dyDescent="0.2">
      <c r="A25" s="223">
        <v>20</v>
      </c>
      <c r="B25" s="141"/>
      <c r="C25" s="135"/>
      <c r="D25" s="141"/>
      <c r="E25" s="141"/>
      <c r="F25" s="141"/>
      <c r="G25" s="141"/>
      <c r="H25" s="118" t="str">
        <f t="shared" si="0"/>
        <v xml:space="preserve"> </v>
      </c>
      <c r="I25" s="141"/>
      <c r="J25" s="141"/>
      <c r="K25" s="118" t="str">
        <f t="shared" si="1"/>
        <v xml:space="preserve"> </v>
      </c>
      <c r="L25" s="141"/>
      <c r="M25" s="141"/>
      <c r="N25" s="118" t="str">
        <f t="shared" si="2"/>
        <v xml:space="preserve"> </v>
      </c>
      <c r="O25" s="141"/>
      <c r="P25" s="141"/>
      <c r="Q25" s="118" t="str">
        <f t="shared" si="3"/>
        <v xml:space="preserve"> </v>
      </c>
      <c r="R25" s="141"/>
      <c r="S25" s="141"/>
      <c r="T25" s="118" t="str">
        <f t="shared" si="4"/>
        <v xml:space="preserve"> </v>
      </c>
      <c r="U25" s="141"/>
      <c r="V25" s="141"/>
      <c r="W25" s="118" t="str">
        <f t="shared" si="5"/>
        <v xml:space="preserve"> </v>
      </c>
      <c r="X25" s="141"/>
      <c r="Y25" s="141"/>
      <c r="Z25" s="141"/>
      <c r="AA25" s="141"/>
      <c r="AB25" s="141"/>
      <c r="AC25" s="141"/>
      <c r="AD25" s="141"/>
      <c r="AE25" s="141"/>
      <c r="AF25" s="141"/>
      <c r="AG25" s="118" t="str">
        <f t="shared" si="6"/>
        <v xml:space="preserve"> </v>
      </c>
      <c r="AH25" s="141"/>
      <c r="AI25" s="141"/>
      <c r="AJ25" s="141"/>
      <c r="AK25" s="118" t="str">
        <f t="shared" si="7"/>
        <v xml:space="preserve"> </v>
      </c>
      <c r="AL25" s="141"/>
    </row>
    <row r="26" spans="1:38" s="224" customFormat="1" ht="12.75" x14ac:dyDescent="0.2">
      <c r="A26" s="223">
        <v>21</v>
      </c>
      <c r="B26" s="141"/>
      <c r="C26" s="135"/>
      <c r="D26" s="141"/>
      <c r="E26" s="141"/>
      <c r="F26" s="141"/>
      <c r="G26" s="141"/>
      <c r="H26" s="118" t="str">
        <f t="shared" si="0"/>
        <v xml:space="preserve"> </v>
      </c>
      <c r="I26" s="141"/>
      <c r="J26" s="141"/>
      <c r="K26" s="118" t="str">
        <f t="shared" si="1"/>
        <v xml:space="preserve"> </v>
      </c>
      <c r="L26" s="141"/>
      <c r="M26" s="141"/>
      <c r="N26" s="118" t="str">
        <f t="shared" si="2"/>
        <v xml:space="preserve"> </v>
      </c>
      <c r="O26" s="141"/>
      <c r="P26" s="141"/>
      <c r="Q26" s="118" t="str">
        <f t="shared" si="3"/>
        <v xml:space="preserve"> </v>
      </c>
      <c r="R26" s="141"/>
      <c r="S26" s="141"/>
      <c r="T26" s="118" t="str">
        <f t="shared" si="4"/>
        <v xml:space="preserve"> </v>
      </c>
      <c r="U26" s="141"/>
      <c r="V26" s="141"/>
      <c r="W26" s="118" t="str">
        <f t="shared" si="5"/>
        <v xml:space="preserve"> </v>
      </c>
      <c r="X26" s="141"/>
      <c r="Y26" s="141"/>
      <c r="Z26" s="141"/>
      <c r="AA26" s="141"/>
      <c r="AB26" s="141"/>
      <c r="AC26" s="141"/>
      <c r="AD26" s="141"/>
      <c r="AE26" s="141"/>
      <c r="AF26" s="141"/>
      <c r="AG26" s="118" t="str">
        <f t="shared" si="6"/>
        <v xml:space="preserve"> </v>
      </c>
      <c r="AH26" s="141"/>
      <c r="AI26" s="141"/>
      <c r="AJ26" s="141"/>
      <c r="AK26" s="118" t="str">
        <f t="shared" si="7"/>
        <v xml:space="preserve"> </v>
      </c>
      <c r="AL26" s="141"/>
    </row>
    <row r="27" spans="1:38" s="224" customFormat="1" ht="12.75" x14ac:dyDescent="0.2">
      <c r="A27" s="223">
        <v>22</v>
      </c>
      <c r="B27" s="141"/>
      <c r="C27" s="135"/>
      <c r="D27" s="141"/>
      <c r="E27" s="141"/>
      <c r="F27" s="141"/>
      <c r="G27" s="141"/>
      <c r="H27" s="118" t="str">
        <f t="shared" si="0"/>
        <v xml:space="preserve"> </v>
      </c>
      <c r="I27" s="141"/>
      <c r="J27" s="141"/>
      <c r="K27" s="118" t="str">
        <f t="shared" si="1"/>
        <v xml:space="preserve"> </v>
      </c>
      <c r="L27" s="141"/>
      <c r="M27" s="141"/>
      <c r="N27" s="118" t="str">
        <f t="shared" si="2"/>
        <v xml:space="preserve"> </v>
      </c>
      <c r="O27" s="141"/>
      <c r="P27" s="141"/>
      <c r="Q27" s="118" t="str">
        <f t="shared" si="3"/>
        <v xml:space="preserve"> </v>
      </c>
      <c r="R27" s="141"/>
      <c r="S27" s="141"/>
      <c r="T27" s="118" t="str">
        <f t="shared" si="4"/>
        <v xml:space="preserve"> </v>
      </c>
      <c r="U27" s="141"/>
      <c r="V27" s="141"/>
      <c r="W27" s="118" t="str">
        <f t="shared" si="5"/>
        <v xml:space="preserve"> </v>
      </c>
      <c r="X27" s="141"/>
      <c r="Y27" s="141"/>
      <c r="Z27" s="141"/>
      <c r="AA27" s="141"/>
      <c r="AB27" s="141"/>
      <c r="AC27" s="141"/>
      <c r="AD27" s="141"/>
      <c r="AE27" s="141"/>
      <c r="AF27" s="141"/>
      <c r="AG27" s="118" t="str">
        <f t="shared" si="6"/>
        <v xml:space="preserve"> </v>
      </c>
      <c r="AH27" s="141"/>
      <c r="AI27" s="141"/>
      <c r="AJ27" s="141"/>
      <c r="AK27" s="118" t="str">
        <f t="shared" si="7"/>
        <v xml:space="preserve"> </v>
      </c>
      <c r="AL27" s="141"/>
    </row>
    <row r="28" spans="1:38" s="224" customFormat="1" ht="12.75" x14ac:dyDescent="0.2">
      <c r="A28" s="223">
        <v>23</v>
      </c>
      <c r="B28" s="141"/>
      <c r="C28" s="135"/>
      <c r="D28" s="141"/>
      <c r="E28" s="141"/>
      <c r="F28" s="141"/>
      <c r="G28" s="141"/>
      <c r="H28" s="118" t="str">
        <f t="shared" si="0"/>
        <v xml:space="preserve"> </v>
      </c>
      <c r="I28" s="141"/>
      <c r="J28" s="141"/>
      <c r="K28" s="118" t="str">
        <f t="shared" si="1"/>
        <v xml:space="preserve"> </v>
      </c>
      <c r="L28" s="141"/>
      <c r="M28" s="141"/>
      <c r="N28" s="118" t="str">
        <f t="shared" si="2"/>
        <v xml:space="preserve"> </v>
      </c>
      <c r="O28" s="141"/>
      <c r="P28" s="141"/>
      <c r="Q28" s="118" t="str">
        <f t="shared" si="3"/>
        <v xml:space="preserve"> </v>
      </c>
      <c r="R28" s="141"/>
      <c r="S28" s="141"/>
      <c r="T28" s="118" t="str">
        <f t="shared" si="4"/>
        <v xml:space="preserve"> </v>
      </c>
      <c r="U28" s="141"/>
      <c r="V28" s="141"/>
      <c r="W28" s="118" t="str">
        <f t="shared" si="5"/>
        <v xml:space="preserve"> </v>
      </c>
      <c r="X28" s="141"/>
      <c r="Y28" s="141"/>
      <c r="Z28" s="141"/>
      <c r="AA28" s="141"/>
      <c r="AB28" s="141"/>
      <c r="AC28" s="141"/>
      <c r="AD28" s="141"/>
      <c r="AE28" s="141"/>
      <c r="AF28" s="141"/>
      <c r="AG28" s="118" t="str">
        <f t="shared" si="6"/>
        <v xml:space="preserve"> </v>
      </c>
      <c r="AH28" s="141"/>
      <c r="AI28" s="141"/>
      <c r="AJ28" s="141"/>
      <c r="AK28" s="118" t="str">
        <f t="shared" si="7"/>
        <v xml:space="preserve"> </v>
      </c>
      <c r="AL28" s="141"/>
    </row>
    <row r="29" spans="1:38" s="224" customFormat="1" ht="12.75" x14ac:dyDescent="0.2">
      <c r="A29" s="223">
        <v>24</v>
      </c>
      <c r="B29" s="141"/>
      <c r="C29" s="135"/>
      <c r="D29" s="141"/>
      <c r="E29" s="141"/>
      <c r="F29" s="141"/>
      <c r="G29" s="141"/>
      <c r="H29" s="118" t="str">
        <f t="shared" si="0"/>
        <v xml:space="preserve"> </v>
      </c>
      <c r="I29" s="141"/>
      <c r="J29" s="141"/>
      <c r="K29" s="118" t="str">
        <f t="shared" si="1"/>
        <v xml:space="preserve"> </v>
      </c>
      <c r="L29" s="141"/>
      <c r="M29" s="141"/>
      <c r="N29" s="118" t="str">
        <f t="shared" si="2"/>
        <v xml:space="preserve"> </v>
      </c>
      <c r="O29" s="141"/>
      <c r="P29" s="141"/>
      <c r="Q29" s="118" t="str">
        <f t="shared" si="3"/>
        <v xml:space="preserve"> </v>
      </c>
      <c r="R29" s="141"/>
      <c r="S29" s="141"/>
      <c r="T29" s="118" t="str">
        <f t="shared" si="4"/>
        <v xml:space="preserve"> </v>
      </c>
      <c r="U29" s="141"/>
      <c r="V29" s="141"/>
      <c r="W29" s="118" t="str">
        <f t="shared" si="5"/>
        <v xml:space="preserve"> </v>
      </c>
      <c r="X29" s="141"/>
      <c r="Y29" s="141"/>
      <c r="Z29" s="141"/>
      <c r="AA29" s="141"/>
      <c r="AB29" s="141"/>
      <c r="AC29" s="141"/>
      <c r="AD29" s="141"/>
      <c r="AE29" s="141"/>
      <c r="AF29" s="141"/>
      <c r="AG29" s="118" t="str">
        <f t="shared" si="6"/>
        <v xml:space="preserve"> </v>
      </c>
      <c r="AH29" s="141"/>
      <c r="AI29" s="141"/>
      <c r="AJ29" s="141"/>
      <c r="AK29" s="118" t="str">
        <f t="shared" si="7"/>
        <v xml:space="preserve"> </v>
      </c>
      <c r="AL29" s="141"/>
    </row>
    <row r="30" spans="1:38" s="224" customFormat="1" ht="12.75" x14ac:dyDescent="0.2">
      <c r="A30" s="223">
        <v>25</v>
      </c>
      <c r="B30" s="141"/>
      <c r="C30" s="135"/>
      <c r="D30" s="141"/>
      <c r="E30" s="141"/>
      <c r="F30" s="141"/>
      <c r="G30" s="141"/>
      <c r="H30" s="118" t="str">
        <f t="shared" si="0"/>
        <v xml:space="preserve"> </v>
      </c>
      <c r="I30" s="141"/>
      <c r="J30" s="141"/>
      <c r="K30" s="118" t="str">
        <f t="shared" si="1"/>
        <v xml:space="preserve"> </v>
      </c>
      <c r="L30" s="141"/>
      <c r="M30" s="141"/>
      <c r="N30" s="118" t="str">
        <f t="shared" si="2"/>
        <v xml:space="preserve"> </v>
      </c>
      <c r="O30" s="141"/>
      <c r="P30" s="141"/>
      <c r="Q30" s="118" t="str">
        <f t="shared" si="3"/>
        <v xml:space="preserve"> </v>
      </c>
      <c r="R30" s="141"/>
      <c r="S30" s="141"/>
      <c r="T30" s="118" t="str">
        <f t="shared" si="4"/>
        <v xml:space="preserve"> </v>
      </c>
      <c r="U30" s="141"/>
      <c r="V30" s="141"/>
      <c r="W30" s="118" t="str">
        <f t="shared" si="5"/>
        <v xml:space="preserve"> </v>
      </c>
      <c r="X30" s="141"/>
      <c r="Y30" s="141"/>
      <c r="Z30" s="141"/>
      <c r="AA30" s="141"/>
      <c r="AB30" s="141"/>
      <c r="AC30" s="141"/>
      <c r="AD30" s="141"/>
      <c r="AE30" s="141"/>
      <c r="AF30" s="141"/>
      <c r="AG30" s="118" t="str">
        <f t="shared" si="6"/>
        <v xml:space="preserve"> </v>
      </c>
      <c r="AH30" s="141"/>
      <c r="AI30" s="141"/>
      <c r="AJ30" s="141"/>
      <c r="AK30" s="118" t="str">
        <f t="shared" si="7"/>
        <v xml:space="preserve"> </v>
      </c>
      <c r="AL30" s="141"/>
    </row>
    <row r="31" spans="1:38" s="224" customFormat="1" ht="12.75" x14ac:dyDescent="0.2">
      <c r="A31" s="223">
        <v>26</v>
      </c>
      <c r="B31" s="141"/>
      <c r="C31" s="135"/>
      <c r="D31" s="141"/>
      <c r="E31" s="141"/>
      <c r="F31" s="141"/>
      <c r="G31" s="141"/>
      <c r="H31" s="118" t="str">
        <f t="shared" si="0"/>
        <v xml:space="preserve"> </v>
      </c>
      <c r="I31" s="141"/>
      <c r="J31" s="141"/>
      <c r="K31" s="118" t="str">
        <f t="shared" si="1"/>
        <v xml:space="preserve"> </v>
      </c>
      <c r="L31" s="141"/>
      <c r="M31" s="141"/>
      <c r="N31" s="118" t="str">
        <f t="shared" si="2"/>
        <v xml:space="preserve"> </v>
      </c>
      <c r="O31" s="141"/>
      <c r="P31" s="141"/>
      <c r="Q31" s="118" t="str">
        <f t="shared" si="3"/>
        <v xml:space="preserve"> </v>
      </c>
      <c r="R31" s="141"/>
      <c r="S31" s="141"/>
      <c r="T31" s="118" t="str">
        <f t="shared" si="4"/>
        <v xml:space="preserve"> </v>
      </c>
      <c r="U31" s="141"/>
      <c r="V31" s="141"/>
      <c r="W31" s="118" t="str">
        <f t="shared" si="5"/>
        <v xml:space="preserve"> </v>
      </c>
      <c r="X31" s="141"/>
      <c r="Y31" s="141"/>
      <c r="Z31" s="141"/>
      <c r="AA31" s="141"/>
      <c r="AB31" s="141"/>
      <c r="AC31" s="141"/>
      <c r="AD31" s="141"/>
      <c r="AE31" s="141"/>
      <c r="AF31" s="141"/>
      <c r="AG31" s="118" t="str">
        <f t="shared" si="6"/>
        <v xml:space="preserve"> </v>
      </c>
      <c r="AH31" s="141"/>
      <c r="AI31" s="141"/>
      <c r="AJ31" s="141"/>
      <c r="AK31" s="118" t="str">
        <f t="shared" si="7"/>
        <v xml:space="preserve"> </v>
      </c>
      <c r="AL31" s="141"/>
    </row>
    <row r="32" spans="1:38" s="224" customFormat="1" ht="12.75" x14ac:dyDescent="0.2">
      <c r="A32" s="223">
        <v>27</v>
      </c>
      <c r="B32" s="141"/>
      <c r="C32" s="135"/>
      <c r="D32" s="141"/>
      <c r="E32" s="141"/>
      <c r="F32" s="141"/>
      <c r="G32" s="141"/>
      <c r="H32" s="118" t="str">
        <f t="shared" si="0"/>
        <v xml:space="preserve"> </v>
      </c>
      <c r="I32" s="141"/>
      <c r="J32" s="141"/>
      <c r="K32" s="118" t="str">
        <f t="shared" si="1"/>
        <v xml:space="preserve"> </v>
      </c>
      <c r="L32" s="141"/>
      <c r="M32" s="141"/>
      <c r="N32" s="118" t="str">
        <f t="shared" si="2"/>
        <v xml:space="preserve"> </v>
      </c>
      <c r="O32" s="141"/>
      <c r="P32" s="141"/>
      <c r="Q32" s="118" t="str">
        <f t="shared" si="3"/>
        <v xml:space="preserve"> </v>
      </c>
      <c r="R32" s="141"/>
      <c r="S32" s="141"/>
      <c r="T32" s="118" t="str">
        <f t="shared" si="4"/>
        <v xml:space="preserve"> </v>
      </c>
      <c r="U32" s="141"/>
      <c r="V32" s="141"/>
      <c r="W32" s="118" t="str">
        <f t="shared" si="5"/>
        <v xml:space="preserve"> </v>
      </c>
      <c r="X32" s="141"/>
      <c r="Y32" s="141"/>
      <c r="Z32" s="141"/>
      <c r="AA32" s="141"/>
      <c r="AB32" s="141"/>
      <c r="AC32" s="141"/>
      <c r="AD32" s="141"/>
      <c r="AE32" s="141"/>
      <c r="AF32" s="141"/>
      <c r="AG32" s="118" t="str">
        <f t="shared" si="6"/>
        <v xml:space="preserve"> </v>
      </c>
      <c r="AH32" s="141"/>
      <c r="AI32" s="141"/>
      <c r="AJ32" s="141"/>
      <c r="AK32" s="118" t="str">
        <f t="shared" si="7"/>
        <v xml:space="preserve"> </v>
      </c>
      <c r="AL32" s="141"/>
    </row>
    <row r="33" spans="1:38" s="224" customFormat="1" ht="12.75" x14ac:dyDescent="0.2">
      <c r="A33" s="223">
        <v>28</v>
      </c>
      <c r="B33" s="141"/>
      <c r="C33" s="135"/>
      <c r="D33" s="141"/>
      <c r="E33" s="141"/>
      <c r="F33" s="141"/>
      <c r="G33" s="141"/>
      <c r="H33" s="118" t="str">
        <f t="shared" si="0"/>
        <v xml:space="preserve"> </v>
      </c>
      <c r="I33" s="141"/>
      <c r="J33" s="141"/>
      <c r="K33" s="118" t="str">
        <f t="shared" si="1"/>
        <v xml:space="preserve"> </v>
      </c>
      <c r="L33" s="141"/>
      <c r="M33" s="141"/>
      <c r="N33" s="118" t="str">
        <f t="shared" si="2"/>
        <v xml:space="preserve"> </v>
      </c>
      <c r="O33" s="141"/>
      <c r="P33" s="141"/>
      <c r="Q33" s="118" t="str">
        <f t="shared" si="3"/>
        <v xml:space="preserve"> </v>
      </c>
      <c r="R33" s="141"/>
      <c r="S33" s="141"/>
      <c r="T33" s="118" t="str">
        <f t="shared" si="4"/>
        <v xml:space="preserve"> </v>
      </c>
      <c r="U33" s="141"/>
      <c r="V33" s="141"/>
      <c r="W33" s="118" t="str">
        <f t="shared" si="5"/>
        <v xml:space="preserve"> </v>
      </c>
      <c r="X33" s="141"/>
      <c r="Y33" s="141"/>
      <c r="Z33" s="141"/>
      <c r="AA33" s="141"/>
      <c r="AB33" s="141"/>
      <c r="AC33" s="141"/>
      <c r="AD33" s="141"/>
      <c r="AE33" s="141"/>
      <c r="AF33" s="141"/>
      <c r="AG33" s="118" t="str">
        <f t="shared" si="6"/>
        <v xml:space="preserve"> </v>
      </c>
      <c r="AH33" s="141"/>
      <c r="AI33" s="141"/>
      <c r="AJ33" s="141"/>
      <c r="AK33" s="118" t="str">
        <f t="shared" si="7"/>
        <v xml:space="preserve"> </v>
      </c>
      <c r="AL33" s="141"/>
    </row>
    <row r="34" spans="1:38" s="224" customFormat="1" ht="12.75" x14ac:dyDescent="0.2">
      <c r="A34" s="223">
        <v>29</v>
      </c>
      <c r="B34" s="141"/>
      <c r="C34" s="135"/>
      <c r="D34" s="141"/>
      <c r="E34" s="141"/>
      <c r="F34" s="141"/>
      <c r="G34" s="141"/>
      <c r="H34" s="118" t="str">
        <f t="shared" si="0"/>
        <v xml:space="preserve"> </v>
      </c>
      <c r="I34" s="141"/>
      <c r="J34" s="141"/>
      <c r="K34" s="118" t="str">
        <f t="shared" si="1"/>
        <v xml:space="preserve"> </v>
      </c>
      <c r="L34" s="141"/>
      <c r="M34" s="141"/>
      <c r="N34" s="118" t="str">
        <f t="shared" si="2"/>
        <v xml:space="preserve"> </v>
      </c>
      <c r="O34" s="141"/>
      <c r="P34" s="141"/>
      <c r="Q34" s="118" t="str">
        <f t="shared" si="3"/>
        <v xml:space="preserve"> </v>
      </c>
      <c r="R34" s="141"/>
      <c r="S34" s="141"/>
      <c r="T34" s="118" t="str">
        <f t="shared" si="4"/>
        <v xml:space="preserve"> </v>
      </c>
      <c r="U34" s="141"/>
      <c r="V34" s="141"/>
      <c r="W34" s="118" t="str">
        <f t="shared" si="5"/>
        <v xml:space="preserve"> </v>
      </c>
      <c r="X34" s="141"/>
      <c r="Y34" s="141"/>
      <c r="Z34" s="141"/>
      <c r="AA34" s="141"/>
      <c r="AB34" s="141"/>
      <c r="AC34" s="141"/>
      <c r="AD34" s="141"/>
      <c r="AE34" s="141"/>
      <c r="AF34" s="141"/>
      <c r="AG34" s="118" t="str">
        <f t="shared" si="6"/>
        <v xml:space="preserve"> </v>
      </c>
      <c r="AH34" s="141"/>
      <c r="AI34" s="141"/>
      <c r="AJ34" s="141"/>
      <c r="AK34" s="118" t="str">
        <f t="shared" si="7"/>
        <v xml:space="preserve"> </v>
      </c>
      <c r="AL34" s="141"/>
    </row>
    <row r="35" spans="1:38" s="224" customFormat="1" ht="12.75" x14ac:dyDescent="0.2">
      <c r="A35" s="223">
        <v>30</v>
      </c>
      <c r="B35" s="141"/>
      <c r="C35" s="135"/>
      <c r="D35" s="141"/>
      <c r="E35" s="141"/>
      <c r="F35" s="141"/>
      <c r="G35" s="141"/>
      <c r="H35" s="118" t="str">
        <f t="shared" si="0"/>
        <v xml:space="preserve"> </v>
      </c>
      <c r="I35" s="141"/>
      <c r="J35" s="141"/>
      <c r="K35" s="118" t="str">
        <f t="shared" si="1"/>
        <v xml:space="preserve"> </v>
      </c>
      <c r="L35" s="141"/>
      <c r="M35" s="141"/>
      <c r="N35" s="118" t="str">
        <f t="shared" si="2"/>
        <v xml:space="preserve"> </v>
      </c>
      <c r="O35" s="141"/>
      <c r="P35" s="141"/>
      <c r="Q35" s="118" t="str">
        <f t="shared" si="3"/>
        <v xml:space="preserve"> </v>
      </c>
      <c r="R35" s="141"/>
      <c r="S35" s="141"/>
      <c r="T35" s="118" t="str">
        <f t="shared" si="4"/>
        <v xml:space="preserve"> </v>
      </c>
      <c r="U35" s="141"/>
      <c r="V35" s="141"/>
      <c r="W35" s="118" t="str">
        <f t="shared" si="5"/>
        <v xml:space="preserve"> </v>
      </c>
      <c r="X35" s="141"/>
      <c r="Y35" s="141"/>
      <c r="Z35" s="141"/>
      <c r="AA35" s="141"/>
      <c r="AB35" s="141"/>
      <c r="AC35" s="141"/>
      <c r="AD35" s="141"/>
      <c r="AE35" s="141"/>
      <c r="AF35" s="141"/>
      <c r="AG35" s="118" t="str">
        <f t="shared" si="6"/>
        <v xml:space="preserve"> </v>
      </c>
      <c r="AH35" s="141"/>
      <c r="AI35" s="141"/>
      <c r="AJ35" s="141"/>
      <c r="AK35" s="118" t="str">
        <f t="shared" si="7"/>
        <v xml:space="preserve"> </v>
      </c>
      <c r="AL35" s="141"/>
    </row>
    <row r="36" spans="1:38" s="224" customFormat="1" ht="12.75" x14ac:dyDescent="0.2">
      <c r="A36" s="223">
        <v>31</v>
      </c>
      <c r="B36" s="141"/>
      <c r="C36" s="135"/>
      <c r="D36" s="141"/>
      <c r="E36" s="141"/>
      <c r="F36" s="141"/>
      <c r="G36" s="141"/>
      <c r="H36" s="118" t="str">
        <f t="shared" si="0"/>
        <v xml:space="preserve"> </v>
      </c>
      <c r="I36" s="141"/>
      <c r="J36" s="141"/>
      <c r="K36" s="118" t="str">
        <f t="shared" si="1"/>
        <v xml:space="preserve"> </v>
      </c>
      <c r="L36" s="141"/>
      <c r="M36" s="141"/>
      <c r="N36" s="118" t="str">
        <f t="shared" si="2"/>
        <v xml:space="preserve"> </v>
      </c>
      <c r="O36" s="141"/>
      <c r="P36" s="141"/>
      <c r="Q36" s="118" t="str">
        <f t="shared" si="3"/>
        <v xml:space="preserve"> </v>
      </c>
      <c r="R36" s="141"/>
      <c r="S36" s="141"/>
      <c r="T36" s="118" t="str">
        <f t="shared" si="4"/>
        <v xml:space="preserve"> </v>
      </c>
      <c r="U36" s="141"/>
      <c r="V36" s="141"/>
      <c r="W36" s="118" t="str">
        <f t="shared" si="5"/>
        <v xml:space="preserve"> </v>
      </c>
      <c r="X36" s="141"/>
      <c r="Y36" s="141"/>
      <c r="Z36" s="141"/>
      <c r="AA36" s="141"/>
      <c r="AB36" s="141"/>
      <c r="AC36" s="141"/>
      <c r="AD36" s="141"/>
      <c r="AE36" s="141"/>
      <c r="AF36" s="141"/>
      <c r="AG36" s="118" t="str">
        <f t="shared" si="6"/>
        <v xml:space="preserve"> </v>
      </c>
      <c r="AH36" s="141"/>
      <c r="AI36" s="141"/>
      <c r="AJ36" s="141"/>
      <c r="AK36" s="118" t="str">
        <f t="shared" si="7"/>
        <v xml:space="preserve"> </v>
      </c>
      <c r="AL36" s="141"/>
    </row>
    <row r="37" spans="1:38" s="224" customFormat="1" ht="12.75" x14ac:dyDescent="0.2">
      <c r="A37" s="223">
        <v>32</v>
      </c>
      <c r="B37" s="141"/>
      <c r="C37" s="135"/>
      <c r="D37" s="141"/>
      <c r="E37" s="141"/>
      <c r="F37" s="141"/>
      <c r="G37" s="141"/>
      <c r="H37" s="118" t="str">
        <f t="shared" si="0"/>
        <v xml:space="preserve"> </v>
      </c>
      <c r="I37" s="141"/>
      <c r="J37" s="141"/>
      <c r="K37" s="118" t="str">
        <f t="shared" si="1"/>
        <v xml:space="preserve"> </v>
      </c>
      <c r="L37" s="141"/>
      <c r="M37" s="141"/>
      <c r="N37" s="118" t="str">
        <f t="shared" si="2"/>
        <v xml:space="preserve"> </v>
      </c>
      <c r="O37" s="141"/>
      <c r="P37" s="141"/>
      <c r="Q37" s="118" t="str">
        <f t="shared" si="3"/>
        <v xml:space="preserve"> </v>
      </c>
      <c r="R37" s="141"/>
      <c r="S37" s="141"/>
      <c r="T37" s="118" t="str">
        <f t="shared" si="4"/>
        <v xml:space="preserve"> </v>
      </c>
      <c r="U37" s="141"/>
      <c r="V37" s="141"/>
      <c r="W37" s="118" t="str">
        <f t="shared" si="5"/>
        <v xml:space="preserve"> </v>
      </c>
      <c r="X37" s="141"/>
      <c r="Y37" s="141"/>
      <c r="Z37" s="141"/>
      <c r="AA37" s="141"/>
      <c r="AB37" s="141"/>
      <c r="AC37" s="141"/>
      <c r="AD37" s="141"/>
      <c r="AE37" s="141"/>
      <c r="AF37" s="141"/>
      <c r="AG37" s="118" t="str">
        <f t="shared" si="6"/>
        <v xml:space="preserve"> </v>
      </c>
      <c r="AH37" s="141"/>
      <c r="AI37" s="141"/>
      <c r="AJ37" s="141"/>
      <c r="AK37" s="118" t="str">
        <f t="shared" si="7"/>
        <v xml:space="preserve"> </v>
      </c>
      <c r="AL37" s="141"/>
    </row>
    <row r="38" spans="1:38" s="224" customFormat="1" ht="12.75" x14ac:dyDescent="0.2">
      <c r="A38" s="223">
        <v>33</v>
      </c>
      <c r="B38" s="141"/>
      <c r="C38" s="135"/>
      <c r="D38" s="141"/>
      <c r="E38" s="141"/>
      <c r="F38" s="141"/>
      <c r="G38" s="141"/>
      <c r="H38" s="118" t="str">
        <f t="shared" si="0"/>
        <v xml:space="preserve"> </v>
      </c>
      <c r="I38" s="141"/>
      <c r="J38" s="141"/>
      <c r="K38" s="118" t="str">
        <f t="shared" si="1"/>
        <v xml:space="preserve"> </v>
      </c>
      <c r="L38" s="141"/>
      <c r="M38" s="141"/>
      <c r="N38" s="118" t="str">
        <f t="shared" si="2"/>
        <v xml:space="preserve"> </v>
      </c>
      <c r="O38" s="141"/>
      <c r="P38" s="141"/>
      <c r="Q38" s="118" t="str">
        <f t="shared" si="3"/>
        <v xml:space="preserve"> </v>
      </c>
      <c r="R38" s="141"/>
      <c r="S38" s="141"/>
      <c r="T38" s="118" t="str">
        <f t="shared" si="4"/>
        <v xml:space="preserve"> </v>
      </c>
      <c r="U38" s="141"/>
      <c r="V38" s="141"/>
      <c r="W38" s="118" t="str">
        <f t="shared" si="5"/>
        <v xml:space="preserve"> </v>
      </c>
      <c r="X38" s="141"/>
      <c r="Y38" s="141"/>
      <c r="Z38" s="141"/>
      <c r="AA38" s="141"/>
      <c r="AB38" s="141"/>
      <c r="AC38" s="141"/>
      <c r="AD38" s="141"/>
      <c r="AE38" s="141"/>
      <c r="AF38" s="141"/>
      <c r="AG38" s="118" t="str">
        <f t="shared" si="6"/>
        <v xml:space="preserve"> </v>
      </c>
      <c r="AH38" s="141"/>
      <c r="AI38" s="141"/>
      <c r="AJ38" s="141"/>
      <c r="AK38" s="118" t="str">
        <f t="shared" si="7"/>
        <v xml:space="preserve"> </v>
      </c>
      <c r="AL38" s="141"/>
    </row>
    <row r="39" spans="1:38" s="224" customFormat="1" ht="12.75" x14ac:dyDescent="0.2">
      <c r="A39" s="223">
        <v>34</v>
      </c>
      <c r="B39" s="141"/>
      <c r="C39" s="135"/>
      <c r="D39" s="141"/>
      <c r="E39" s="141"/>
      <c r="F39" s="141"/>
      <c r="G39" s="141"/>
      <c r="H39" s="118" t="str">
        <f t="shared" si="0"/>
        <v xml:space="preserve"> </v>
      </c>
      <c r="I39" s="141"/>
      <c r="J39" s="141"/>
      <c r="K39" s="118" t="str">
        <f t="shared" si="1"/>
        <v xml:space="preserve"> </v>
      </c>
      <c r="L39" s="141"/>
      <c r="M39" s="141"/>
      <c r="N39" s="118" t="str">
        <f t="shared" si="2"/>
        <v xml:space="preserve"> </v>
      </c>
      <c r="O39" s="141"/>
      <c r="P39" s="141"/>
      <c r="Q39" s="118" t="str">
        <f t="shared" si="3"/>
        <v xml:space="preserve"> </v>
      </c>
      <c r="R39" s="141"/>
      <c r="S39" s="141"/>
      <c r="T39" s="118" t="str">
        <f t="shared" si="4"/>
        <v xml:space="preserve"> </v>
      </c>
      <c r="U39" s="141"/>
      <c r="V39" s="141"/>
      <c r="W39" s="118" t="str">
        <f t="shared" si="5"/>
        <v xml:space="preserve"> </v>
      </c>
      <c r="X39" s="141"/>
      <c r="Y39" s="141"/>
      <c r="Z39" s="141"/>
      <c r="AA39" s="141"/>
      <c r="AB39" s="141"/>
      <c r="AC39" s="141"/>
      <c r="AD39" s="141"/>
      <c r="AE39" s="141"/>
      <c r="AF39" s="141"/>
      <c r="AG39" s="118" t="str">
        <f t="shared" si="6"/>
        <v xml:space="preserve"> </v>
      </c>
      <c r="AH39" s="141"/>
      <c r="AI39" s="141"/>
      <c r="AJ39" s="141"/>
      <c r="AK39" s="118" t="str">
        <f t="shared" si="7"/>
        <v xml:space="preserve"> </v>
      </c>
      <c r="AL39" s="141"/>
    </row>
    <row r="40" spans="1:38" s="224" customFormat="1" ht="12.75" x14ac:dyDescent="0.2">
      <c r="A40" s="223">
        <v>35</v>
      </c>
      <c r="B40" s="141"/>
      <c r="C40" s="135"/>
      <c r="D40" s="141"/>
      <c r="E40" s="141"/>
      <c r="F40" s="141"/>
      <c r="G40" s="141"/>
      <c r="H40" s="118" t="str">
        <f t="shared" si="0"/>
        <v xml:space="preserve"> </v>
      </c>
      <c r="I40" s="141"/>
      <c r="J40" s="141"/>
      <c r="K40" s="118" t="str">
        <f t="shared" si="1"/>
        <v xml:space="preserve"> </v>
      </c>
      <c r="L40" s="141"/>
      <c r="M40" s="141"/>
      <c r="N40" s="118" t="str">
        <f t="shared" si="2"/>
        <v xml:space="preserve"> </v>
      </c>
      <c r="O40" s="141"/>
      <c r="P40" s="141"/>
      <c r="Q40" s="118" t="str">
        <f t="shared" si="3"/>
        <v xml:space="preserve"> </v>
      </c>
      <c r="R40" s="141"/>
      <c r="S40" s="141"/>
      <c r="T40" s="118" t="str">
        <f t="shared" si="4"/>
        <v xml:space="preserve"> </v>
      </c>
      <c r="U40" s="141"/>
      <c r="V40" s="141"/>
      <c r="W40" s="118" t="str">
        <f t="shared" si="5"/>
        <v xml:space="preserve"> </v>
      </c>
      <c r="X40" s="141"/>
      <c r="Y40" s="141"/>
      <c r="Z40" s="141"/>
      <c r="AA40" s="141"/>
      <c r="AB40" s="141"/>
      <c r="AC40" s="141"/>
      <c r="AD40" s="141"/>
      <c r="AE40" s="141"/>
      <c r="AF40" s="141"/>
      <c r="AG40" s="118" t="str">
        <f t="shared" si="6"/>
        <v xml:space="preserve"> </v>
      </c>
      <c r="AH40" s="141"/>
      <c r="AI40" s="141"/>
      <c r="AJ40" s="141"/>
      <c r="AK40" s="118" t="str">
        <f t="shared" si="7"/>
        <v xml:space="preserve"> </v>
      </c>
      <c r="AL40" s="141"/>
    </row>
    <row r="41" spans="1:38" s="224" customFormat="1" ht="12.75" x14ac:dyDescent="0.2">
      <c r="A41" s="223">
        <v>36</v>
      </c>
      <c r="B41" s="141"/>
      <c r="C41" s="135"/>
      <c r="D41" s="141"/>
      <c r="E41" s="141"/>
      <c r="F41" s="141"/>
      <c r="G41" s="141"/>
      <c r="H41" s="118" t="str">
        <f t="shared" si="0"/>
        <v xml:space="preserve"> </v>
      </c>
      <c r="I41" s="141"/>
      <c r="J41" s="141"/>
      <c r="K41" s="118" t="str">
        <f t="shared" si="1"/>
        <v xml:space="preserve"> </v>
      </c>
      <c r="L41" s="141"/>
      <c r="M41" s="141"/>
      <c r="N41" s="118" t="str">
        <f t="shared" si="2"/>
        <v xml:space="preserve"> </v>
      </c>
      <c r="O41" s="141"/>
      <c r="P41" s="141"/>
      <c r="Q41" s="118" t="str">
        <f t="shared" si="3"/>
        <v xml:space="preserve"> </v>
      </c>
      <c r="R41" s="141"/>
      <c r="S41" s="141"/>
      <c r="T41" s="118" t="str">
        <f t="shared" si="4"/>
        <v xml:space="preserve"> </v>
      </c>
      <c r="U41" s="141"/>
      <c r="V41" s="141"/>
      <c r="W41" s="118" t="str">
        <f t="shared" si="5"/>
        <v xml:space="preserve"> </v>
      </c>
      <c r="X41" s="141"/>
      <c r="Y41" s="141"/>
      <c r="Z41" s="141"/>
      <c r="AA41" s="141"/>
      <c r="AB41" s="141"/>
      <c r="AC41" s="141"/>
      <c r="AD41" s="141"/>
      <c r="AE41" s="141"/>
      <c r="AF41" s="141"/>
      <c r="AG41" s="118" t="str">
        <f t="shared" si="6"/>
        <v xml:space="preserve"> </v>
      </c>
      <c r="AH41" s="141"/>
      <c r="AI41" s="141"/>
      <c r="AJ41" s="141"/>
      <c r="AK41" s="118" t="str">
        <f t="shared" si="7"/>
        <v xml:space="preserve"> </v>
      </c>
      <c r="AL41" s="141"/>
    </row>
    <row r="42" spans="1:38" s="224" customFormat="1" ht="12.75" x14ac:dyDescent="0.2">
      <c r="A42" s="223">
        <v>37</v>
      </c>
      <c r="B42" s="141"/>
      <c r="C42" s="135"/>
      <c r="D42" s="141"/>
      <c r="E42" s="141"/>
      <c r="F42" s="141"/>
      <c r="G42" s="141"/>
      <c r="H42" s="118" t="str">
        <f t="shared" si="0"/>
        <v xml:space="preserve"> </v>
      </c>
      <c r="I42" s="141"/>
      <c r="J42" s="141"/>
      <c r="K42" s="118" t="str">
        <f t="shared" si="1"/>
        <v xml:space="preserve"> </v>
      </c>
      <c r="L42" s="141"/>
      <c r="M42" s="141"/>
      <c r="N42" s="118" t="str">
        <f t="shared" si="2"/>
        <v xml:space="preserve"> </v>
      </c>
      <c r="O42" s="141"/>
      <c r="P42" s="141"/>
      <c r="Q42" s="118" t="str">
        <f t="shared" si="3"/>
        <v xml:space="preserve"> </v>
      </c>
      <c r="R42" s="141"/>
      <c r="S42" s="141"/>
      <c r="T42" s="118" t="str">
        <f t="shared" si="4"/>
        <v xml:space="preserve"> </v>
      </c>
      <c r="U42" s="141"/>
      <c r="V42" s="141"/>
      <c r="W42" s="118" t="str">
        <f t="shared" si="5"/>
        <v xml:space="preserve"> </v>
      </c>
      <c r="X42" s="141"/>
      <c r="Y42" s="141"/>
      <c r="Z42" s="141"/>
      <c r="AA42" s="141"/>
      <c r="AB42" s="141"/>
      <c r="AC42" s="141"/>
      <c r="AD42" s="141"/>
      <c r="AE42" s="141"/>
      <c r="AF42" s="141"/>
      <c r="AG42" s="118" t="str">
        <f t="shared" si="6"/>
        <v xml:space="preserve"> </v>
      </c>
      <c r="AH42" s="141"/>
      <c r="AI42" s="141"/>
      <c r="AJ42" s="141"/>
      <c r="AK42" s="118" t="str">
        <f t="shared" si="7"/>
        <v xml:space="preserve"> </v>
      </c>
      <c r="AL42" s="141"/>
    </row>
    <row r="43" spans="1:38" s="224" customFormat="1" ht="12.75" x14ac:dyDescent="0.2">
      <c r="A43" s="223">
        <v>38</v>
      </c>
      <c r="B43" s="141"/>
      <c r="C43" s="135"/>
      <c r="D43" s="141"/>
      <c r="E43" s="141"/>
      <c r="F43" s="141"/>
      <c r="G43" s="141"/>
      <c r="H43" s="118" t="str">
        <f t="shared" si="0"/>
        <v xml:space="preserve"> </v>
      </c>
      <c r="I43" s="141"/>
      <c r="J43" s="141"/>
      <c r="K43" s="118" t="str">
        <f t="shared" si="1"/>
        <v xml:space="preserve"> </v>
      </c>
      <c r="L43" s="141"/>
      <c r="M43" s="141"/>
      <c r="N43" s="118" t="str">
        <f t="shared" si="2"/>
        <v xml:space="preserve"> </v>
      </c>
      <c r="O43" s="141"/>
      <c r="P43" s="141"/>
      <c r="Q43" s="118" t="str">
        <f t="shared" si="3"/>
        <v xml:space="preserve"> </v>
      </c>
      <c r="R43" s="141"/>
      <c r="S43" s="141"/>
      <c r="T43" s="118" t="str">
        <f t="shared" si="4"/>
        <v xml:space="preserve"> </v>
      </c>
      <c r="U43" s="141"/>
      <c r="V43" s="141"/>
      <c r="W43" s="118" t="str">
        <f t="shared" si="5"/>
        <v xml:space="preserve"> </v>
      </c>
      <c r="X43" s="141"/>
      <c r="Y43" s="141"/>
      <c r="Z43" s="141"/>
      <c r="AA43" s="141"/>
      <c r="AB43" s="141"/>
      <c r="AC43" s="141"/>
      <c r="AD43" s="141"/>
      <c r="AE43" s="141"/>
      <c r="AF43" s="141"/>
      <c r="AG43" s="118" t="str">
        <f t="shared" si="6"/>
        <v xml:space="preserve"> </v>
      </c>
      <c r="AH43" s="141"/>
      <c r="AI43" s="141"/>
      <c r="AJ43" s="141"/>
      <c r="AK43" s="118" t="str">
        <f t="shared" si="7"/>
        <v xml:space="preserve"> </v>
      </c>
      <c r="AL43" s="141"/>
    </row>
    <row r="44" spans="1:38" s="224" customFormat="1" ht="12.75" x14ac:dyDescent="0.2">
      <c r="A44" s="223">
        <v>39</v>
      </c>
      <c r="B44" s="141"/>
      <c r="C44" s="135"/>
      <c r="D44" s="141"/>
      <c r="E44" s="141"/>
      <c r="F44" s="141"/>
      <c r="G44" s="141"/>
      <c r="H44" s="118" t="str">
        <f t="shared" si="0"/>
        <v xml:space="preserve"> </v>
      </c>
      <c r="I44" s="141"/>
      <c r="J44" s="141"/>
      <c r="K44" s="118" t="str">
        <f t="shared" si="1"/>
        <v xml:space="preserve"> </v>
      </c>
      <c r="L44" s="141"/>
      <c r="M44" s="141"/>
      <c r="N44" s="118" t="str">
        <f t="shared" si="2"/>
        <v xml:space="preserve"> </v>
      </c>
      <c r="O44" s="141"/>
      <c r="P44" s="141"/>
      <c r="Q44" s="118" t="str">
        <f t="shared" si="3"/>
        <v xml:space="preserve"> </v>
      </c>
      <c r="R44" s="141"/>
      <c r="S44" s="141"/>
      <c r="T44" s="118" t="str">
        <f t="shared" si="4"/>
        <v xml:space="preserve"> </v>
      </c>
      <c r="U44" s="141"/>
      <c r="V44" s="141"/>
      <c r="W44" s="118" t="str">
        <f t="shared" si="5"/>
        <v xml:space="preserve"> </v>
      </c>
      <c r="X44" s="141"/>
      <c r="Y44" s="141"/>
      <c r="Z44" s="141"/>
      <c r="AA44" s="141"/>
      <c r="AB44" s="141"/>
      <c r="AC44" s="141"/>
      <c r="AD44" s="141"/>
      <c r="AE44" s="141"/>
      <c r="AF44" s="141"/>
      <c r="AG44" s="118" t="str">
        <f t="shared" si="6"/>
        <v xml:space="preserve"> </v>
      </c>
      <c r="AH44" s="141"/>
      <c r="AI44" s="141"/>
      <c r="AJ44" s="141"/>
      <c r="AK44" s="118" t="str">
        <f t="shared" si="7"/>
        <v xml:space="preserve"> </v>
      </c>
      <c r="AL44" s="141"/>
    </row>
    <row r="45" spans="1:38" s="224" customFormat="1" ht="12.75" x14ac:dyDescent="0.2">
      <c r="A45" s="223">
        <v>40</v>
      </c>
      <c r="B45" s="141"/>
      <c r="C45" s="135"/>
      <c r="D45" s="141"/>
      <c r="E45" s="141"/>
      <c r="F45" s="141"/>
      <c r="G45" s="141"/>
      <c r="H45" s="118" t="str">
        <f t="shared" si="0"/>
        <v xml:space="preserve"> </v>
      </c>
      <c r="I45" s="141"/>
      <c r="J45" s="141"/>
      <c r="K45" s="118" t="str">
        <f t="shared" si="1"/>
        <v xml:space="preserve"> </v>
      </c>
      <c r="L45" s="141"/>
      <c r="M45" s="141"/>
      <c r="N45" s="118" t="str">
        <f t="shared" si="2"/>
        <v xml:space="preserve"> </v>
      </c>
      <c r="O45" s="141"/>
      <c r="P45" s="141"/>
      <c r="Q45" s="118" t="str">
        <f t="shared" si="3"/>
        <v xml:space="preserve"> </v>
      </c>
      <c r="R45" s="141"/>
      <c r="S45" s="141"/>
      <c r="T45" s="118" t="str">
        <f t="shared" si="4"/>
        <v xml:space="preserve"> </v>
      </c>
      <c r="U45" s="141"/>
      <c r="V45" s="141"/>
      <c r="W45" s="118" t="str">
        <f t="shared" si="5"/>
        <v xml:space="preserve"> </v>
      </c>
      <c r="X45" s="141"/>
      <c r="Y45" s="141"/>
      <c r="Z45" s="141"/>
      <c r="AA45" s="141"/>
      <c r="AB45" s="141"/>
      <c r="AC45" s="141"/>
      <c r="AD45" s="141"/>
      <c r="AE45" s="141"/>
      <c r="AF45" s="141"/>
      <c r="AG45" s="118" t="str">
        <f t="shared" si="6"/>
        <v xml:space="preserve"> </v>
      </c>
      <c r="AH45" s="141"/>
      <c r="AI45" s="141"/>
      <c r="AJ45" s="141"/>
      <c r="AK45" s="118" t="str">
        <f t="shared" si="7"/>
        <v xml:space="preserve"> </v>
      </c>
      <c r="AL45" s="141"/>
    </row>
    <row r="46" spans="1:38" s="224" customFormat="1" ht="12.75" x14ac:dyDescent="0.2">
      <c r="A46" s="223">
        <v>41</v>
      </c>
      <c r="B46" s="141"/>
      <c r="C46" s="135"/>
      <c r="D46" s="141"/>
      <c r="E46" s="141"/>
      <c r="F46" s="141"/>
      <c r="G46" s="141"/>
      <c r="H46" s="118" t="str">
        <f t="shared" si="0"/>
        <v xml:space="preserve"> </v>
      </c>
      <c r="I46" s="141"/>
      <c r="J46" s="141"/>
      <c r="K46" s="118" t="str">
        <f t="shared" si="1"/>
        <v xml:space="preserve"> </v>
      </c>
      <c r="L46" s="141"/>
      <c r="M46" s="141"/>
      <c r="N46" s="118" t="str">
        <f t="shared" si="2"/>
        <v xml:space="preserve"> </v>
      </c>
      <c r="O46" s="141"/>
      <c r="P46" s="141"/>
      <c r="Q46" s="118" t="str">
        <f t="shared" si="3"/>
        <v xml:space="preserve"> </v>
      </c>
      <c r="R46" s="141"/>
      <c r="S46" s="141"/>
      <c r="T46" s="118" t="str">
        <f t="shared" si="4"/>
        <v xml:space="preserve"> </v>
      </c>
      <c r="U46" s="141"/>
      <c r="V46" s="141"/>
      <c r="W46" s="118" t="str">
        <f t="shared" si="5"/>
        <v xml:space="preserve"> </v>
      </c>
      <c r="X46" s="141"/>
      <c r="Y46" s="141"/>
      <c r="Z46" s="141"/>
      <c r="AA46" s="141"/>
      <c r="AB46" s="141"/>
      <c r="AC46" s="141"/>
      <c r="AD46" s="141"/>
      <c r="AE46" s="141"/>
      <c r="AF46" s="141"/>
      <c r="AG46" s="118" t="str">
        <f t="shared" si="6"/>
        <v xml:space="preserve"> </v>
      </c>
      <c r="AH46" s="141"/>
      <c r="AI46" s="141"/>
      <c r="AJ46" s="141"/>
      <c r="AK46" s="118" t="str">
        <f t="shared" si="7"/>
        <v xml:space="preserve"> </v>
      </c>
      <c r="AL46" s="141"/>
    </row>
    <row r="47" spans="1:38" s="224" customFormat="1" ht="12.75" x14ac:dyDescent="0.2">
      <c r="A47" s="223">
        <v>42</v>
      </c>
      <c r="B47" s="141"/>
      <c r="C47" s="135"/>
      <c r="D47" s="141"/>
      <c r="E47" s="141"/>
      <c r="F47" s="141"/>
      <c r="G47" s="141"/>
      <c r="H47" s="118" t="str">
        <f t="shared" si="0"/>
        <v xml:space="preserve"> </v>
      </c>
      <c r="I47" s="141"/>
      <c r="J47" s="141"/>
      <c r="K47" s="118" t="str">
        <f t="shared" si="1"/>
        <v xml:space="preserve"> </v>
      </c>
      <c r="L47" s="141"/>
      <c r="M47" s="141"/>
      <c r="N47" s="118" t="str">
        <f t="shared" si="2"/>
        <v xml:space="preserve"> </v>
      </c>
      <c r="O47" s="141"/>
      <c r="P47" s="141"/>
      <c r="Q47" s="118" t="str">
        <f t="shared" si="3"/>
        <v xml:space="preserve"> </v>
      </c>
      <c r="R47" s="141"/>
      <c r="S47" s="141"/>
      <c r="T47" s="118" t="str">
        <f t="shared" si="4"/>
        <v xml:space="preserve"> </v>
      </c>
      <c r="U47" s="141"/>
      <c r="V47" s="141"/>
      <c r="W47" s="118" t="str">
        <f t="shared" si="5"/>
        <v xml:space="preserve"> </v>
      </c>
      <c r="X47" s="141"/>
      <c r="Y47" s="141"/>
      <c r="Z47" s="141"/>
      <c r="AA47" s="141"/>
      <c r="AB47" s="141"/>
      <c r="AC47" s="141"/>
      <c r="AD47" s="141"/>
      <c r="AE47" s="141"/>
      <c r="AF47" s="141"/>
      <c r="AG47" s="118" t="str">
        <f t="shared" si="6"/>
        <v xml:space="preserve"> </v>
      </c>
      <c r="AH47" s="141"/>
      <c r="AI47" s="141"/>
      <c r="AJ47" s="141"/>
      <c r="AK47" s="118" t="str">
        <f t="shared" si="7"/>
        <v xml:space="preserve"> </v>
      </c>
      <c r="AL47" s="141"/>
    </row>
    <row r="48" spans="1:38" s="224" customFormat="1" ht="12.75" x14ac:dyDescent="0.2">
      <c r="A48" s="223">
        <v>43</v>
      </c>
      <c r="B48" s="141"/>
      <c r="C48" s="135"/>
      <c r="D48" s="141"/>
      <c r="E48" s="141"/>
      <c r="F48" s="141"/>
      <c r="G48" s="141"/>
      <c r="H48" s="118" t="str">
        <f t="shared" si="0"/>
        <v xml:space="preserve"> </v>
      </c>
      <c r="I48" s="141"/>
      <c r="J48" s="141"/>
      <c r="K48" s="118" t="str">
        <f t="shared" si="1"/>
        <v xml:space="preserve"> </v>
      </c>
      <c r="L48" s="141"/>
      <c r="M48" s="141"/>
      <c r="N48" s="118" t="str">
        <f t="shared" si="2"/>
        <v xml:space="preserve"> </v>
      </c>
      <c r="O48" s="141"/>
      <c r="P48" s="141"/>
      <c r="Q48" s="118" t="str">
        <f t="shared" si="3"/>
        <v xml:space="preserve"> </v>
      </c>
      <c r="R48" s="141"/>
      <c r="S48" s="141"/>
      <c r="T48" s="118" t="str">
        <f t="shared" si="4"/>
        <v xml:space="preserve"> </v>
      </c>
      <c r="U48" s="141"/>
      <c r="V48" s="141"/>
      <c r="W48" s="118" t="str">
        <f t="shared" si="5"/>
        <v xml:space="preserve"> </v>
      </c>
      <c r="X48" s="141"/>
      <c r="Y48" s="141"/>
      <c r="Z48" s="141"/>
      <c r="AA48" s="141"/>
      <c r="AB48" s="141"/>
      <c r="AC48" s="141"/>
      <c r="AD48" s="141"/>
      <c r="AE48" s="141"/>
      <c r="AF48" s="141"/>
      <c r="AG48" s="118" t="str">
        <f t="shared" si="6"/>
        <v xml:space="preserve"> </v>
      </c>
      <c r="AH48" s="141"/>
      <c r="AI48" s="141"/>
      <c r="AJ48" s="141"/>
      <c r="AK48" s="118" t="str">
        <f t="shared" si="7"/>
        <v xml:space="preserve"> </v>
      </c>
      <c r="AL48" s="141"/>
    </row>
    <row r="49" spans="1:38" s="224" customFormat="1" ht="12.75" x14ac:dyDescent="0.2">
      <c r="A49" s="223">
        <v>44</v>
      </c>
      <c r="B49" s="141"/>
      <c r="C49" s="135"/>
      <c r="D49" s="141"/>
      <c r="E49" s="141"/>
      <c r="F49" s="141"/>
      <c r="G49" s="141"/>
      <c r="H49" s="118" t="str">
        <f t="shared" si="0"/>
        <v xml:space="preserve"> </v>
      </c>
      <c r="I49" s="141"/>
      <c r="J49" s="141"/>
      <c r="K49" s="118" t="str">
        <f t="shared" si="1"/>
        <v xml:space="preserve"> </v>
      </c>
      <c r="L49" s="141"/>
      <c r="M49" s="141"/>
      <c r="N49" s="118" t="str">
        <f t="shared" si="2"/>
        <v xml:space="preserve"> </v>
      </c>
      <c r="O49" s="141"/>
      <c r="P49" s="141"/>
      <c r="Q49" s="118" t="str">
        <f t="shared" si="3"/>
        <v xml:space="preserve"> </v>
      </c>
      <c r="R49" s="141"/>
      <c r="S49" s="141"/>
      <c r="T49" s="118" t="str">
        <f t="shared" si="4"/>
        <v xml:space="preserve"> </v>
      </c>
      <c r="U49" s="141"/>
      <c r="V49" s="141"/>
      <c r="W49" s="118" t="str">
        <f t="shared" si="5"/>
        <v xml:space="preserve"> </v>
      </c>
      <c r="X49" s="141"/>
      <c r="Y49" s="141"/>
      <c r="Z49" s="141"/>
      <c r="AA49" s="141"/>
      <c r="AB49" s="141"/>
      <c r="AC49" s="141"/>
      <c r="AD49" s="141"/>
      <c r="AE49" s="141"/>
      <c r="AF49" s="141"/>
      <c r="AG49" s="118" t="str">
        <f t="shared" si="6"/>
        <v xml:space="preserve"> </v>
      </c>
      <c r="AH49" s="141"/>
      <c r="AI49" s="141"/>
      <c r="AJ49" s="141"/>
      <c r="AK49" s="118" t="str">
        <f t="shared" si="7"/>
        <v xml:space="preserve"> </v>
      </c>
      <c r="AL49" s="141"/>
    </row>
    <row r="50" spans="1:38" s="224" customFormat="1" ht="12.75" x14ac:dyDescent="0.2">
      <c r="A50" s="223">
        <v>45</v>
      </c>
      <c r="B50" s="141"/>
      <c r="C50" s="135"/>
      <c r="D50" s="141"/>
      <c r="E50" s="141"/>
      <c r="F50" s="141"/>
      <c r="G50" s="141"/>
      <c r="H50" s="118" t="str">
        <f t="shared" si="0"/>
        <v xml:space="preserve"> </v>
      </c>
      <c r="I50" s="141"/>
      <c r="J50" s="141"/>
      <c r="K50" s="118" t="str">
        <f t="shared" si="1"/>
        <v xml:space="preserve"> </v>
      </c>
      <c r="L50" s="141"/>
      <c r="M50" s="141"/>
      <c r="N50" s="118" t="str">
        <f t="shared" si="2"/>
        <v xml:space="preserve"> </v>
      </c>
      <c r="O50" s="141"/>
      <c r="P50" s="141"/>
      <c r="Q50" s="118" t="str">
        <f t="shared" si="3"/>
        <v xml:space="preserve"> </v>
      </c>
      <c r="R50" s="141"/>
      <c r="S50" s="141"/>
      <c r="T50" s="118" t="str">
        <f t="shared" si="4"/>
        <v xml:space="preserve"> </v>
      </c>
      <c r="U50" s="141"/>
      <c r="V50" s="141"/>
      <c r="W50" s="118" t="str">
        <f t="shared" si="5"/>
        <v xml:space="preserve"> </v>
      </c>
      <c r="X50" s="141"/>
      <c r="Y50" s="141"/>
      <c r="Z50" s="141"/>
      <c r="AA50" s="141"/>
      <c r="AB50" s="141"/>
      <c r="AC50" s="141"/>
      <c r="AD50" s="141"/>
      <c r="AE50" s="141"/>
      <c r="AF50" s="141"/>
      <c r="AG50" s="118" t="str">
        <f t="shared" si="6"/>
        <v xml:space="preserve"> </v>
      </c>
      <c r="AH50" s="141"/>
      <c r="AI50" s="141"/>
      <c r="AJ50" s="141"/>
      <c r="AK50" s="118" t="str">
        <f t="shared" si="7"/>
        <v xml:space="preserve"> </v>
      </c>
      <c r="AL50" s="141"/>
    </row>
    <row r="51" spans="1:38" s="224" customFormat="1" ht="12.75" x14ac:dyDescent="0.2">
      <c r="A51" s="223">
        <v>46</v>
      </c>
      <c r="B51" s="141"/>
      <c r="C51" s="135"/>
      <c r="D51" s="141"/>
      <c r="E51" s="141"/>
      <c r="F51" s="141"/>
      <c r="G51" s="141"/>
      <c r="H51" s="118" t="str">
        <f t="shared" si="0"/>
        <v xml:space="preserve"> </v>
      </c>
      <c r="I51" s="141"/>
      <c r="J51" s="141"/>
      <c r="K51" s="118" t="str">
        <f t="shared" si="1"/>
        <v xml:space="preserve"> </v>
      </c>
      <c r="L51" s="141"/>
      <c r="M51" s="141"/>
      <c r="N51" s="118" t="str">
        <f t="shared" si="2"/>
        <v xml:space="preserve"> </v>
      </c>
      <c r="O51" s="141"/>
      <c r="P51" s="141"/>
      <c r="Q51" s="118" t="str">
        <f t="shared" si="3"/>
        <v xml:space="preserve"> </v>
      </c>
      <c r="R51" s="141"/>
      <c r="S51" s="141"/>
      <c r="T51" s="118" t="str">
        <f t="shared" si="4"/>
        <v xml:space="preserve"> </v>
      </c>
      <c r="U51" s="141"/>
      <c r="V51" s="141"/>
      <c r="W51" s="118" t="str">
        <f t="shared" si="5"/>
        <v xml:space="preserve"> </v>
      </c>
      <c r="X51" s="141"/>
      <c r="Y51" s="141"/>
      <c r="Z51" s="141"/>
      <c r="AA51" s="141"/>
      <c r="AB51" s="141"/>
      <c r="AC51" s="141"/>
      <c r="AD51" s="141"/>
      <c r="AE51" s="141"/>
      <c r="AF51" s="141"/>
      <c r="AG51" s="118" t="str">
        <f t="shared" si="6"/>
        <v xml:space="preserve"> </v>
      </c>
      <c r="AH51" s="141"/>
      <c r="AI51" s="141"/>
      <c r="AJ51" s="141"/>
      <c r="AK51" s="118" t="str">
        <f t="shared" si="7"/>
        <v xml:space="preserve"> </v>
      </c>
      <c r="AL51" s="141"/>
    </row>
    <row r="52" spans="1:38" s="224" customFormat="1" ht="12.75" x14ac:dyDescent="0.2">
      <c r="A52" s="223">
        <v>47</v>
      </c>
      <c r="B52" s="141"/>
      <c r="C52" s="135"/>
      <c r="D52" s="141"/>
      <c r="E52" s="141"/>
      <c r="F52" s="141"/>
      <c r="G52" s="141"/>
      <c r="H52" s="118" t="str">
        <f t="shared" si="0"/>
        <v xml:space="preserve"> </v>
      </c>
      <c r="I52" s="141"/>
      <c r="J52" s="141"/>
      <c r="K52" s="118" t="str">
        <f t="shared" si="1"/>
        <v xml:space="preserve"> </v>
      </c>
      <c r="L52" s="141"/>
      <c r="M52" s="141"/>
      <c r="N52" s="118" t="str">
        <f t="shared" si="2"/>
        <v xml:space="preserve"> </v>
      </c>
      <c r="O52" s="141"/>
      <c r="P52" s="141"/>
      <c r="Q52" s="118" t="str">
        <f t="shared" si="3"/>
        <v xml:space="preserve"> </v>
      </c>
      <c r="R52" s="141"/>
      <c r="S52" s="141"/>
      <c r="T52" s="118" t="str">
        <f t="shared" si="4"/>
        <v xml:space="preserve"> </v>
      </c>
      <c r="U52" s="141"/>
      <c r="V52" s="141"/>
      <c r="W52" s="118" t="str">
        <f t="shared" si="5"/>
        <v xml:space="preserve"> </v>
      </c>
      <c r="X52" s="141"/>
      <c r="Y52" s="141"/>
      <c r="Z52" s="141"/>
      <c r="AA52" s="141"/>
      <c r="AB52" s="141"/>
      <c r="AC52" s="141"/>
      <c r="AD52" s="141"/>
      <c r="AE52" s="141"/>
      <c r="AF52" s="141"/>
      <c r="AG52" s="118" t="str">
        <f t="shared" si="6"/>
        <v xml:space="preserve"> </v>
      </c>
      <c r="AH52" s="141"/>
      <c r="AI52" s="141"/>
      <c r="AJ52" s="141"/>
      <c r="AK52" s="118" t="str">
        <f t="shared" si="7"/>
        <v xml:space="preserve"> </v>
      </c>
      <c r="AL52" s="141"/>
    </row>
    <row r="53" spans="1:38" s="224" customFormat="1" ht="12.75" x14ac:dyDescent="0.2">
      <c r="A53" s="223">
        <v>48</v>
      </c>
      <c r="B53" s="141"/>
      <c r="C53" s="135"/>
      <c r="D53" s="141"/>
      <c r="E53" s="141"/>
      <c r="F53" s="141"/>
      <c r="G53" s="141"/>
      <c r="H53" s="118" t="str">
        <f t="shared" si="0"/>
        <v xml:space="preserve"> </v>
      </c>
      <c r="I53" s="141"/>
      <c r="J53" s="141"/>
      <c r="K53" s="118" t="str">
        <f t="shared" si="1"/>
        <v xml:space="preserve"> </v>
      </c>
      <c r="L53" s="141"/>
      <c r="M53" s="141"/>
      <c r="N53" s="118" t="str">
        <f t="shared" si="2"/>
        <v xml:space="preserve"> </v>
      </c>
      <c r="O53" s="141"/>
      <c r="P53" s="141"/>
      <c r="Q53" s="118" t="str">
        <f t="shared" si="3"/>
        <v xml:space="preserve"> </v>
      </c>
      <c r="R53" s="141"/>
      <c r="S53" s="141"/>
      <c r="T53" s="118" t="str">
        <f t="shared" si="4"/>
        <v xml:space="preserve"> </v>
      </c>
      <c r="U53" s="141"/>
      <c r="V53" s="141"/>
      <c r="W53" s="118" t="str">
        <f t="shared" si="5"/>
        <v xml:space="preserve"> </v>
      </c>
      <c r="X53" s="141"/>
      <c r="Y53" s="141"/>
      <c r="Z53" s="141"/>
      <c r="AA53" s="141"/>
      <c r="AB53" s="141"/>
      <c r="AC53" s="141"/>
      <c r="AD53" s="141"/>
      <c r="AE53" s="141"/>
      <c r="AF53" s="141"/>
      <c r="AG53" s="118" t="str">
        <f t="shared" si="6"/>
        <v xml:space="preserve"> </v>
      </c>
      <c r="AH53" s="141"/>
      <c r="AI53" s="141"/>
      <c r="AJ53" s="141"/>
      <c r="AK53" s="118" t="str">
        <f t="shared" si="7"/>
        <v xml:space="preserve"> </v>
      </c>
      <c r="AL53" s="141"/>
    </row>
    <row r="54" spans="1:38" s="224" customFormat="1" ht="12.75" x14ac:dyDescent="0.2">
      <c r="A54" s="223">
        <v>49</v>
      </c>
      <c r="B54" s="141"/>
      <c r="C54" s="135"/>
      <c r="D54" s="141"/>
      <c r="E54" s="141"/>
      <c r="F54" s="141"/>
      <c r="G54" s="141"/>
      <c r="H54" s="118" t="str">
        <f t="shared" si="0"/>
        <v xml:space="preserve"> </v>
      </c>
      <c r="I54" s="141"/>
      <c r="J54" s="141"/>
      <c r="K54" s="118" t="str">
        <f t="shared" si="1"/>
        <v xml:space="preserve"> </v>
      </c>
      <c r="L54" s="141"/>
      <c r="M54" s="141"/>
      <c r="N54" s="118" t="str">
        <f t="shared" si="2"/>
        <v xml:space="preserve"> </v>
      </c>
      <c r="O54" s="141"/>
      <c r="P54" s="141"/>
      <c r="Q54" s="118" t="str">
        <f t="shared" si="3"/>
        <v xml:space="preserve"> </v>
      </c>
      <c r="R54" s="141"/>
      <c r="S54" s="141"/>
      <c r="T54" s="118" t="str">
        <f t="shared" si="4"/>
        <v xml:space="preserve"> </v>
      </c>
      <c r="U54" s="141"/>
      <c r="V54" s="141"/>
      <c r="W54" s="118" t="str">
        <f t="shared" si="5"/>
        <v xml:space="preserve"> </v>
      </c>
      <c r="X54" s="141"/>
      <c r="Y54" s="141"/>
      <c r="Z54" s="141"/>
      <c r="AA54" s="141"/>
      <c r="AB54" s="141"/>
      <c r="AC54" s="141"/>
      <c r="AD54" s="141"/>
      <c r="AE54" s="141"/>
      <c r="AF54" s="141"/>
      <c r="AG54" s="118" t="str">
        <f t="shared" si="6"/>
        <v xml:space="preserve"> </v>
      </c>
      <c r="AH54" s="141"/>
      <c r="AI54" s="141"/>
      <c r="AJ54" s="141"/>
      <c r="AK54" s="118" t="str">
        <f t="shared" si="7"/>
        <v xml:space="preserve"> </v>
      </c>
      <c r="AL54" s="141"/>
    </row>
    <row r="55" spans="1:38" s="224" customFormat="1" ht="12.75" x14ac:dyDescent="0.2">
      <c r="A55" s="223">
        <v>50</v>
      </c>
      <c r="B55" s="141"/>
      <c r="C55" s="135"/>
      <c r="D55" s="141"/>
      <c r="E55" s="141"/>
      <c r="F55" s="141"/>
      <c r="G55" s="141"/>
      <c r="H55" s="118" t="str">
        <f t="shared" si="0"/>
        <v xml:space="preserve"> </v>
      </c>
      <c r="I55" s="141"/>
      <c r="J55" s="141"/>
      <c r="K55" s="118" t="str">
        <f t="shared" si="1"/>
        <v xml:space="preserve"> </v>
      </c>
      <c r="L55" s="141"/>
      <c r="M55" s="141"/>
      <c r="N55" s="118" t="str">
        <f t="shared" si="2"/>
        <v xml:space="preserve"> </v>
      </c>
      <c r="O55" s="141"/>
      <c r="P55" s="141"/>
      <c r="Q55" s="118" t="str">
        <f t="shared" si="3"/>
        <v xml:space="preserve"> </v>
      </c>
      <c r="R55" s="141"/>
      <c r="S55" s="141"/>
      <c r="T55" s="118" t="str">
        <f t="shared" si="4"/>
        <v xml:space="preserve"> </v>
      </c>
      <c r="U55" s="141"/>
      <c r="V55" s="141"/>
      <c r="W55" s="118" t="str">
        <f t="shared" si="5"/>
        <v xml:space="preserve"> </v>
      </c>
      <c r="X55" s="141"/>
      <c r="Y55" s="141"/>
      <c r="Z55" s="141"/>
      <c r="AA55" s="141"/>
      <c r="AB55" s="141"/>
      <c r="AC55" s="141"/>
      <c r="AD55" s="141"/>
      <c r="AE55" s="141"/>
      <c r="AF55" s="141"/>
      <c r="AG55" s="118" t="str">
        <f t="shared" si="6"/>
        <v xml:space="preserve"> </v>
      </c>
      <c r="AH55" s="141"/>
      <c r="AI55" s="141"/>
      <c r="AJ55" s="141"/>
      <c r="AK55" s="118" t="str">
        <f t="shared" si="7"/>
        <v xml:space="preserve"> </v>
      </c>
      <c r="AL55" s="141"/>
    </row>
    <row r="56" spans="1:38" s="224" customFormat="1" ht="12.75" x14ac:dyDescent="0.2">
      <c r="A56" s="223">
        <v>51</v>
      </c>
      <c r="B56" s="141"/>
      <c r="C56" s="135"/>
      <c r="D56" s="141"/>
      <c r="E56" s="141"/>
      <c r="F56" s="141"/>
      <c r="G56" s="141"/>
      <c r="H56" s="118" t="str">
        <f t="shared" si="0"/>
        <v xml:space="preserve"> </v>
      </c>
      <c r="I56" s="141"/>
      <c r="J56" s="141"/>
      <c r="K56" s="118" t="str">
        <f t="shared" si="1"/>
        <v xml:space="preserve"> </v>
      </c>
      <c r="L56" s="141"/>
      <c r="M56" s="141"/>
      <c r="N56" s="118" t="str">
        <f t="shared" si="2"/>
        <v xml:space="preserve"> </v>
      </c>
      <c r="O56" s="141"/>
      <c r="P56" s="141"/>
      <c r="Q56" s="118" t="str">
        <f t="shared" si="3"/>
        <v xml:space="preserve"> </v>
      </c>
      <c r="R56" s="141"/>
      <c r="S56" s="141"/>
      <c r="T56" s="118" t="str">
        <f t="shared" si="4"/>
        <v xml:space="preserve"> </v>
      </c>
      <c r="U56" s="141"/>
      <c r="V56" s="141"/>
      <c r="W56" s="118" t="str">
        <f t="shared" si="5"/>
        <v xml:space="preserve"> </v>
      </c>
      <c r="X56" s="141"/>
      <c r="Y56" s="141"/>
      <c r="Z56" s="141"/>
      <c r="AA56" s="141"/>
      <c r="AB56" s="141"/>
      <c r="AC56" s="141"/>
      <c r="AD56" s="141"/>
      <c r="AE56" s="141"/>
      <c r="AF56" s="141"/>
      <c r="AG56" s="118" t="str">
        <f t="shared" si="6"/>
        <v xml:space="preserve"> </v>
      </c>
      <c r="AH56" s="141"/>
      <c r="AI56" s="141"/>
      <c r="AJ56" s="141"/>
      <c r="AK56" s="118" t="str">
        <f t="shared" si="7"/>
        <v xml:space="preserve"> </v>
      </c>
      <c r="AL56" s="141"/>
    </row>
    <row r="57" spans="1:38" s="224" customFormat="1" ht="12.75" x14ac:dyDescent="0.2">
      <c r="A57" s="223">
        <v>52</v>
      </c>
      <c r="B57" s="141"/>
      <c r="C57" s="135"/>
      <c r="D57" s="141"/>
      <c r="E57" s="141"/>
      <c r="F57" s="141"/>
      <c r="G57" s="141"/>
      <c r="H57" s="118" t="str">
        <f t="shared" si="0"/>
        <v xml:space="preserve"> </v>
      </c>
      <c r="I57" s="141"/>
      <c r="J57" s="141"/>
      <c r="K57" s="118" t="str">
        <f t="shared" si="1"/>
        <v xml:space="preserve"> </v>
      </c>
      <c r="L57" s="141"/>
      <c r="M57" s="141"/>
      <c r="N57" s="118" t="str">
        <f t="shared" si="2"/>
        <v xml:space="preserve"> </v>
      </c>
      <c r="O57" s="141"/>
      <c r="P57" s="141"/>
      <c r="Q57" s="118" t="str">
        <f t="shared" si="3"/>
        <v xml:space="preserve"> </v>
      </c>
      <c r="R57" s="141"/>
      <c r="S57" s="141"/>
      <c r="T57" s="118" t="str">
        <f t="shared" si="4"/>
        <v xml:space="preserve"> </v>
      </c>
      <c r="U57" s="141"/>
      <c r="V57" s="141"/>
      <c r="W57" s="118" t="str">
        <f t="shared" si="5"/>
        <v xml:space="preserve"> </v>
      </c>
      <c r="X57" s="141"/>
      <c r="Y57" s="141"/>
      <c r="Z57" s="141"/>
      <c r="AA57" s="141"/>
      <c r="AB57" s="141"/>
      <c r="AC57" s="141"/>
      <c r="AD57" s="141"/>
      <c r="AE57" s="141"/>
      <c r="AF57" s="141"/>
      <c r="AG57" s="118" t="str">
        <f t="shared" si="6"/>
        <v xml:space="preserve"> </v>
      </c>
      <c r="AH57" s="141"/>
      <c r="AI57" s="141"/>
      <c r="AJ57" s="141"/>
      <c r="AK57" s="118" t="str">
        <f t="shared" si="7"/>
        <v xml:space="preserve"> </v>
      </c>
      <c r="AL57" s="141"/>
    </row>
    <row r="58" spans="1:38" s="224" customFormat="1" ht="12.75" x14ac:dyDescent="0.2">
      <c r="A58" s="223">
        <v>53</v>
      </c>
      <c r="B58" s="141"/>
      <c r="C58" s="135"/>
      <c r="D58" s="141"/>
      <c r="E58" s="141"/>
      <c r="F58" s="141"/>
      <c r="G58" s="141"/>
      <c r="H58" s="118" t="str">
        <f t="shared" si="0"/>
        <v xml:space="preserve"> </v>
      </c>
      <c r="I58" s="141"/>
      <c r="J58" s="141"/>
      <c r="K58" s="118" t="str">
        <f t="shared" si="1"/>
        <v xml:space="preserve"> </v>
      </c>
      <c r="L58" s="141"/>
      <c r="M58" s="141"/>
      <c r="N58" s="118" t="str">
        <f t="shared" si="2"/>
        <v xml:space="preserve"> </v>
      </c>
      <c r="O58" s="141"/>
      <c r="P58" s="141"/>
      <c r="Q58" s="118" t="str">
        <f t="shared" si="3"/>
        <v xml:space="preserve"> </v>
      </c>
      <c r="R58" s="141"/>
      <c r="S58" s="141"/>
      <c r="T58" s="118" t="str">
        <f t="shared" si="4"/>
        <v xml:space="preserve"> </v>
      </c>
      <c r="U58" s="141"/>
      <c r="V58" s="141"/>
      <c r="W58" s="118" t="str">
        <f t="shared" si="5"/>
        <v xml:space="preserve"> </v>
      </c>
      <c r="X58" s="141"/>
      <c r="Y58" s="141"/>
      <c r="Z58" s="141"/>
      <c r="AA58" s="141"/>
      <c r="AB58" s="141"/>
      <c r="AC58" s="141"/>
      <c r="AD58" s="141"/>
      <c r="AE58" s="141"/>
      <c r="AF58" s="141"/>
      <c r="AG58" s="118" t="str">
        <f t="shared" si="6"/>
        <v xml:space="preserve"> </v>
      </c>
      <c r="AH58" s="141"/>
      <c r="AI58" s="141"/>
      <c r="AJ58" s="141"/>
      <c r="AK58" s="118" t="str">
        <f t="shared" si="7"/>
        <v xml:space="preserve"> </v>
      </c>
      <c r="AL58" s="141"/>
    </row>
    <row r="59" spans="1:38" s="224" customFormat="1" ht="12.75" x14ac:dyDescent="0.2">
      <c r="A59" s="223">
        <v>54</v>
      </c>
      <c r="B59" s="141"/>
      <c r="C59" s="135"/>
      <c r="D59" s="141"/>
      <c r="E59" s="141"/>
      <c r="F59" s="141"/>
      <c r="G59" s="141"/>
      <c r="H59" s="118" t="str">
        <f t="shared" si="0"/>
        <v xml:space="preserve"> </v>
      </c>
      <c r="I59" s="141"/>
      <c r="J59" s="141"/>
      <c r="K59" s="118" t="str">
        <f t="shared" si="1"/>
        <v xml:space="preserve"> </v>
      </c>
      <c r="L59" s="141"/>
      <c r="M59" s="141"/>
      <c r="N59" s="118" t="str">
        <f t="shared" si="2"/>
        <v xml:space="preserve"> </v>
      </c>
      <c r="O59" s="141"/>
      <c r="P59" s="141"/>
      <c r="Q59" s="118" t="str">
        <f t="shared" si="3"/>
        <v xml:space="preserve"> </v>
      </c>
      <c r="R59" s="141"/>
      <c r="S59" s="141"/>
      <c r="T59" s="118" t="str">
        <f t="shared" si="4"/>
        <v xml:space="preserve"> </v>
      </c>
      <c r="U59" s="141"/>
      <c r="V59" s="141"/>
      <c r="W59" s="118" t="str">
        <f t="shared" si="5"/>
        <v xml:space="preserve"> </v>
      </c>
      <c r="X59" s="141"/>
      <c r="Y59" s="141"/>
      <c r="Z59" s="141"/>
      <c r="AA59" s="141"/>
      <c r="AB59" s="141"/>
      <c r="AC59" s="141"/>
      <c r="AD59" s="141"/>
      <c r="AE59" s="141"/>
      <c r="AF59" s="141"/>
      <c r="AG59" s="118" t="str">
        <f t="shared" si="6"/>
        <v xml:space="preserve"> </v>
      </c>
      <c r="AH59" s="141"/>
      <c r="AI59" s="141"/>
      <c r="AJ59" s="141"/>
      <c r="AK59" s="118" t="str">
        <f t="shared" si="7"/>
        <v xml:space="preserve"> </v>
      </c>
      <c r="AL59" s="141"/>
    </row>
    <row r="60" spans="1:38" s="224" customFormat="1" ht="12.75" x14ac:dyDescent="0.2">
      <c r="A60" s="223">
        <v>55</v>
      </c>
      <c r="B60" s="141"/>
      <c r="C60" s="135"/>
      <c r="D60" s="141"/>
      <c r="E60" s="141"/>
      <c r="F60" s="141"/>
      <c r="G60" s="141"/>
      <c r="H60" s="118" t="str">
        <f t="shared" si="0"/>
        <v xml:space="preserve"> </v>
      </c>
      <c r="I60" s="141"/>
      <c r="J60" s="141"/>
      <c r="K60" s="118" t="str">
        <f t="shared" si="1"/>
        <v xml:space="preserve"> </v>
      </c>
      <c r="L60" s="141"/>
      <c r="M60" s="141"/>
      <c r="N60" s="118" t="str">
        <f t="shared" si="2"/>
        <v xml:space="preserve"> </v>
      </c>
      <c r="O60" s="141"/>
      <c r="P60" s="141"/>
      <c r="Q60" s="118" t="str">
        <f t="shared" si="3"/>
        <v xml:space="preserve"> </v>
      </c>
      <c r="R60" s="141"/>
      <c r="S60" s="141"/>
      <c r="T60" s="118" t="str">
        <f t="shared" si="4"/>
        <v xml:space="preserve"> </v>
      </c>
      <c r="U60" s="141"/>
      <c r="V60" s="141"/>
      <c r="W60" s="118" t="str">
        <f t="shared" si="5"/>
        <v xml:space="preserve"> </v>
      </c>
      <c r="X60" s="141"/>
      <c r="Y60" s="141"/>
      <c r="Z60" s="141"/>
      <c r="AA60" s="141"/>
      <c r="AB60" s="141"/>
      <c r="AC60" s="141"/>
      <c r="AD60" s="141"/>
      <c r="AE60" s="141"/>
      <c r="AF60" s="141"/>
      <c r="AG60" s="118" t="str">
        <f t="shared" si="6"/>
        <v xml:space="preserve"> </v>
      </c>
      <c r="AH60" s="141"/>
      <c r="AI60" s="141"/>
      <c r="AJ60" s="141"/>
      <c r="AK60" s="118" t="str">
        <f t="shared" si="7"/>
        <v xml:space="preserve"> </v>
      </c>
      <c r="AL60" s="141"/>
    </row>
    <row r="61" spans="1:38" s="224" customFormat="1" ht="12.75" x14ac:dyDescent="0.2">
      <c r="A61" s="223">
        <v>56</v>
      </c>
      <c r="B61" s="141"/>
      <c r="C61" s="135"/>
      <c r="D61" s="141"/>
      <c r="E61" s="141"/>
      <c r="F61" s="141"/>
      <c r="G61" s="141"/>
      <c r="H61" s="118" t="str">
        <f t="shared" si="0"/>
        <v xml:space="preserve"> </v>
      </c>
      <c r="I61" s="141"/>
      <c r="J61" s="141"/>
      <c r="K61" s="118" t="str">
        <f t="shared" si="1"/>
        <v xml:space="preserve"> </v>
      </c>
      <c r="L61" s="141"/>
      <c r="M61" s="141"/>
      <c r="N61" s="118" t="str">
        <f t="shared" si="2"/>
        <v xml:space="preserve"> </v>
      </c>
      <c r="O61" s="141"/>
      <c r="P61" s="141"/>
      <c r="Q61" s="118" t="str">
        <f t="shared" si="3"/>
        <v xml:space="preserve"> </v>
      </c>
      <c r="R61" s="141"/>
      <c r="S61" s="141"/>
      <c r="T61" s="118" t="str">
        <f t="shared" si="4"/>
        <v xml:space="preserve"> </v>
      </c>
      <c r="U61" s="141"/>
      <c r="V61" s="141"/>
      <c r="W61" s="118" t="str">
        <f t="shared" si="5"/>
        <v xml:space="preserve"> </v>
      </c>
      <c r="X61" s="141"/>
      <c r="Y61" s="141"/>
      <c r="Z61" s="141"/>
      <c r="AA61" s="141"/>
      <c r="AB61" s="141"/>
      <c r="AC61" s="141"/>
      <c r="AD61" s="141"/>
      <c r="AE61" s="141"/>
      <c r="AF61" s="141"/>
      <c r="AG61" s="118" t="str">
        <f t="shared" si="6"/>
        <v xml:space="preserve"> </v>
      </c>
      <c r="AH61" s="141"/>
      <c r="AI61" s="141"/>
      <c r="AJ61" s="141"/>
      <c r="AK61" s="118" t="str">
        <f t="shared" si="7"/>
        <v xml:space="preserve"> </v>
      </c>
      <c r="AL61" s="141"/>
    </row>
    <row r="62" spans="1:38" s="224" customFormat="1" ht="12.75" x14ac:dyDescent="0.2">
      <c r="A62" s="223">
        <v>57</v>
      </c>
      <c r="B62" s="141"/>
      <c r="C62" s="135"/>
      <c r="D62" s="141"/>
      <c r="E62" s="141"/>
      <c r="F62" s="141"/>
      <c r="G62" s="141"/>
      <c r="H62" s="118" t="str">
        <f t="shared" si="0"/>
        <v xml:space="preserve"> </v>
      </c>
      <c r="I62" s="141"/>
      <c r="J62" s="141"/>
      <c r="K62" s="118" t="str">
        <f t="shared" si="1"/>
        <v xml:space="preserve"> </v>
      </c>
      <c r="L62" s="141"/>
      <c r="M62" s="141"/>
      <c r="N62" s="118" t="str">
        <f t="shared" si="2"/>
        <v xml:space="preserve"> </v>
      </c>
      <c r="O62" s="141"/>
      <c r="P62" s="141"/>
      <c r="Q62" s="118" t="str">
        <f t="shared" si="3"/>
        <v xml:space="preserve"> </v>
      </c>
      <c r="R62" s="141"/>
      <c r="S62" s="141"/>
      <c r="T62" s="118" t="str">
        <f t="shared" si="4"/>
        <v xml:space="preserve"> </v>
      </c>
      <c r="U62" s="141"/>
      <c r="V62" s="141"/>
      <c r="W62" s="118" t="str">
        <f t="shared" si="5"/>
        <v xml:space="preserve"> </v>
      </c>
      <c r="X62" s="141"/>
      <c r="Y62" s="141"/>
      <c r="Z62" s="141"/>
      <c r="AA62" s="141"/>
      <c r="AB62" s="141"/>
      <c r="AC62" s="141"/>
      <c r="AD62" s="141"/>
      <c r="AE62" s="141"/>
      <c r="AF62" s="141"/>
      <c r="AG62" s="118" t="str">
        <f t="shared" si="6"/>
        <v xml:space="preserve"> </v>
      </c>
      <c r="AH62" s="141"/>
      <c r="AI62" s="141"/>
      <c r="AJ62" s="141"/>
      <c r="AK62" s="118" t="str">
        <f t="shared" si="7"/>
        <v xml:space="preserve"> </v>
      </c>
      <c r="AL62" s="141"/>
    </row>
    <row r="63" spans="1:38" s="224" customFormat="1" ht="12.75" x14ac:dyDescent="0.2">
      <c r="A63" s="223">
        <v>58</v>
      </c>
      <c r="B63" s="141"/>
      <c r="C63" s="135"/>
      <c r="D63" s="141"/>
      <c r="E63" s="141"/>
      <c r="F63" s="141"/>
      <c r="G63" s="141"/>
      <c r="H63" s="118" t="str">
        <f t="shared" si="0"/>
        <v xml:space="preserve"> </v>
      </c>
      <c r="I63" s="141"/>
      <c r="J63" s="141"/>
      <c r="K63" s="118" t="str">
        <f t="shared" si="1"/>
        <v xml:space="preserve"> </v>
      </c>
      <c r="L63" s="141"/>
      <c r="M63" s="141"/>
      <c r="N63" s="118" t="str">
        <f t="shared" si="2"/>
        <v xml:space="preserve"> </v>
      </c>
      <c r="O63" s="141"/>
      <c r="P63" s="141"/>
      <c r="Q63" s="118" t="str">
        <f t="shared" si="3"/>
        <v xml:space="preserve"> </v>
      </c>
      <c r="R63" s="141"/>
      <c r="S63" s="141"/>
      <c r="T63" s="118" t="str">
        <f t="shared" si="4"/>
        <v xml:space="preserve"> </v>
      </c>
      <c r="U63" s="141"/>
      <c r="V63" s="141"/>
      <c r="W63" s="118" t="str">
        <f t="shared" si="5"/>
        <v xml:space="preserve"> </v>
      </c>
      <c r="X63" s="141"/>
      <c r="Y63" s="141"/>
      <c r="Z63" s="141"/>
      <c r="AA63" s="141"/>
      <c r="AB63" s="141"/>
      <c r="AC63" s="141"/>
      <c r="AD63" s="141"/>
      <c r="AE63" s="141"/>
      <c r="AF63" s="141"/>
      <c r="AG63" s="118" t="str">
        <f t="shared" si="6"/>
        <v xml:space="preserve"> </v>
      </c>
      <c r="AH63" s="141"/>
      <c r="AI63" s="141"/>
      <c r="AJ63" s="141"/>
      <c r="AK63" s="118" t="str">
        <f t="shared" si="7"/>
        <v xml:space="preserve"> </v>
      </c>
      <c r="AL63" s="141"/>
    </row>
    <row r="64" spans="1:38" s="224" customFormat="1" ht="12.75" x14ac:dyDescent="0.2">
      <c r="A64" s="223">
        <v>59</v>
      </c>
      <c r="B64" s="141"/>
      <c r="C64" s="135"/>
      <c r="D64" s="141"/>
      <c r="E64" s="141"/>
      <c r="F64" s="141"/>
      <c r="G64" s="141"/>
      <c r="H64" s="118" t="str">
        <f t="shared" si="0"/>
        <v xml:space="preserve"> </v>
      </c>
      <c r="I64" s="141"/>
      <c r="J64" s="141"/>
      <c r="K64" s="118" t="str">
        <f t="shared" si="1"/>
        <v xml:space="preserve"> </v>
      </c>
      <c r="L64" s="141"/>
      <c r="M64" s="141"/>
      <c r="N64" s="118" t="str">
        <f t="shared" si="2"/>
        <v xml:space="preserve"> </v>
      </c>
      <c r="O64" s="141"/>
      <c r="P64" s="141"/>
      <c r="Q64" s="118" t="str">
        <f t="shared" si="3"/>
        <v xml:space="preserve"> </v>
      </c>
      <c r="R64" s="141"/>
      <c r="S64" s="141"/>
      <c r="T64" s="118" t="str">
        <f t="shared" si="4"/>
        <v xml:space="preserve"> </v>
      </c>
      <c r="U64" s="141"/>
      <c r="V64" s="141"/>
      <c r="W64" s="118" t="str">
        <f t="shared" si="5"/>
        <v xml:space="preserve"> </v>
      </c>
      <c r="X64" s="141"/>
      <c r="Y64" s="141"/>
      <c r="Z64" s="141"/>
      <c r="AA64" s="141"/>
      <c r="AB64" s="141"/>
      <c r="AC64" s="141"/>
      <c r="AD64" s="141"/>
      <c r="AE64" s="141"/>
      <c r="AF64" s="141"/>
      <c r="AG64" s="118" t="str">
        <f t="shared" si="6"/>
        <v xml:space="preserve"> </v>
      </c>
      <c r="AH64" s="141"/>
      <c r="AI64" s="141"/>
      <c r="AJ64" s="141"/>
      <c r="AK64" s="118" t="str">
        <f t="shared" si="7"/>
        <v xml:space="preserve"> </v>
      </c>
      <c r="AL64" s="141"/>
    </row>
    <row r="65" spans="1:38" s="224" customFormat="1" ht="12.75" x14ac:dyDescent="0.2">
      <c r="A65" s="223">
        <v>60</v>
      </c>
      <c r="B65" s="141"/>
      <c r="C65" s="135"/>
      <c r="D65" s="141"/>
      <c r="E65" s="141"/>
      <c r="F65" s="141"/>
      <c r="G65" s="141"/>
      <c r="H65" s="118" t="str">
        <f t="shared" si="0"/>
        <v xml:space="preserve"> </v>
      </c>
      <c r="I65" s="141"/>
      <c r="J65" s="141"/>
      <c r="K65" s="118" t="str">
        <f t="shared" si="1"/>
        <v xml:space="preserve"> </v>
      </c>
      <c r="L65" s="141"/>
      <c r="M65" s="141"/>
      <c r="N65" s="118" t="str">
        <f t="shared" si="2"/>
        <v xml:space="preserve"> </v>
      </c>
      <c r="O65" s="141"/>
      <c r="P65" s="141"/>
      <c r="Q65" s="118" t="str">
        <f t="shared" si="3"/>
        <v xml:space="preserve"> </v>
      </c>
      <c r="R65" s="141"/>
      <c r="S65" s="141"/>
      <c r="T65" s="118" t="str">
        <f t="shared" si="4"/>
        <v xml:space="preserve"> </v>
      </c>
      <c r="U65" s="141"/>
      <c r="V65" s="141"/>
      <c r="W65" s="118" t="str">
        <f t="shared" si="5"/>
        <v xml:space="preserve"> </v>
      </c>
      <c r="X65" s="141"/>
      <c r="Y65" s="141"/>
      <c r="Z65" s="141"/>
      <c r="AA65" s="141"/>
      <c r="AB65" s="141"/>
      <c r="AC65" s="141"/>
      <c r="AD65" s="141"/>
      <c r="AE65" s="141"/>
      <c r="AF65" s="141"/>
      <c r="AG65" s="118" t="str">
        <f t="shared" si="6"/>
        <v xml:space="preserve"> </v>
      </c>
      <c r="AH65" s="141"/>
      <c r="AI65" s="141"/>
      <c r="AJ65" s="141"/>
      <c r="AK65" s="118" t="str">
        <f t="shared" si="7"/>
        <v xml:space="preserve"> </v>
      </c>
      <c r="AL65" s="141"/>
    </row>
    <row r="66" spans="1:38" s="224" customFormat="1" ht="12.75" x14ac:dyDescent="0.2">
      <c r="A66" s="223">
        <v>61</v>
      </c>
      <c r="B66" s="141"/>
      <c r="C66" s="135"/>
      <c r="D66" s="141"/>
      <c r="E66" s="141"/>
      <c r="F66" s="141"/>
      <c r="G66" s="141"/>
      <c r="H66" s="118" t="str">
        <f t="shared" si="0"/>
        <v xml:space="preserve"> </v>
      </c>
      <c r="I66" s="141"/>
      <c r="J66" s="141"/>
      <c r="K66" s="118" t="str">
        <f t="shared" si="1"/>
        <v xml:space="preserve"> </v>
      </c>
      <c r="L66" s="141"/>
      <c r="M66" s="141"/>
      <c r="N66" s="118" t="str">
        <f t="shared" si="2"/>
        <v xml:space="preserve"> </v>
      </c>
      <c r="O66" s="141"/>
      <c r="P66" s="141"/>
      <c r="Q66" s="118" t="str">
        <f t="shared" si="3"/>
        <v xml:space="preserve"> </v>
      </c>
      <c r="R66" s="141"/>
      <c r="S66" s="141"/>
      <c r="T66" s="118" t="str">
        <f t="shared" si="4"/>
        <v xml:space="preserve"> </v>
      </c>
      <c r="U66" s="141"/>
      <c r="V66" s="141"/>
      <c r="W66" s="118" t="str">
        <f t="shared" si="5"/>
        <v xml:space="preserve"> </v>
      </c>
      <c r="X66" s="141"/>
      <c r="Y66" s="141"/>
      <c r="Z66" s="141"/>
      <c r="AA66" s="141"/>
      <c r="AB66" s="141"/>
      <c r="AC66" s="141"/>
      <c r="AD66" s="141"/>
      <c r="AE66" s="141"/>
      <c r="AF66" s="141"/>
      <c r="AG66" s="118" t="str">
        <f t="shared" si="6"/>
        <v xml:space="preserve"> </v>
      </c>
      <c r="AH66" s="141"/>
      <c r="AI66" s="141"/>
      <c r="AJ66" s="141"/>
      <c r="AK66" s="118" t="str">
        <f t="shared" si="7"/>
        <v xml:space="preserve"> </v>
      </c>
      <c r="AL66" s="141"/>
    </row>
    <row r="67" spans="1:38" s="224" customFormat="1" ht="12.75" x14ac:dyDescent="0.2">
      <c r="A67" s="223">
        <v>62</v>
      </c>
      <c r="B67" s="141"/>
      <c r="C67" s="135"/>
      <c r="D67" s="141"/>
      <c r="E67" s="141"/>
      <c r="F67" s="141"/>
      <c r="G67" s="141"/>
      <c r="H67" s="118" t="str">
        <f t="shared" si="0"/>
        <v xml:space="preserve"> </v>
      </c>
      <c r="I67" s="141"/>
      <c r="J67" s="141"/>
      <c r="K67" s="118" t="str">
        <f t="shared" si="1"/>
        <v xml:space="preserve"> </v>
      </c>
      <c r="L67" s="141"/>
      <c r="M67" s="141"/>
      <c r="N67" s="118" t="str">
        <f t="shared" si="2"/>
        <v xml:space="preserve"> </v>
      </c>
      <c r="O67" s="141"/>
      <c r="P67" s="141"/>
      <c r="Q67" s="118" t="str">
        <f t="shared" si="3"/>
        <v xml:space="preserve"> </v>
      </c>
      <c r="R67" s="141"/>
      <c r="S67" s="141"/>
      <c r="T67" s="118" t="str">
        <f t="shared" si="4"/>
        <v xml:space="preserve"> </v>
      </c>
      <c r="U67" s="141"/>
      <c r="V67" s="141"/>
      <c r="W67" s="118" t="str">
        <f t="shared" si="5"/>
        <v xml:space="preserve"> </v>
      </c>
      <c r="X67" s="141"/>
      <c r="Y67" s="141"/>
      <c r="Z67" s="141"/>
      <c r="AA67" s="141"/>
      <c r="AB67" s="141"/>
      <c r="AC67" s="141"/>
      <c r="AD67" s="141"/>
      <c r="AE67" s="141"/>
      <c r="AF67" s="141"/>
      <c r="AG67" s="118" t="str">
        <f t="shared" si="6"/>
        <v xml:space="preserve"> </v>
      </c>
      <c r="AH67" s="141"/>
      <c r="AI67" s="141"/>
      <c r="AJ67" s="141"/>
      <c r="AK67" s="118" t="str">
        <f t="shared" si="7"/>
        <v xml:space="preserve"> </v>
      </c>
      <c r="AL67" s="141"/>
    </row>
    <row r="68" spans="1:38" s="224" customFormat="1" ht="12.75" x14ac:dyDescent="0.2">
      <c r="A68" s="223">
        <v>63</v>
      </c>
      <c r="B68" s="141"/>
      <c r="C68" s="135"/>
      <c r="D68" s="141"/>
      <c r="E68" s="141"/>
      <c r="F68" s="141"/>
      <c r="G68" s="141"/>
      <c r="H68" s="118" t="str">
        <f t="shared" si="0"/>
        <v xml:space="preserve"> </v>
      </c>
      <c r="I68" s="141"/>
      <c r="J68" s="141"/>
      <c r="K68" s="118" t="str">
        <f t="shared" si="1"/>
        <v xml:space="preserve"> </v>
      </c>
      <c r="L68" s="141"/>
      <c r="M68" s="141"/>
      <c r="N68" s="118" t="str">
        <f t="shared" si="2"/>
        <v xml:space="preserve"> </v>
      </c>
      <c r="O68" s="141"/>
      <c r="P68" s="141"/>
      <c r="Q68" s="118" t="str">
        <f t="shared" si="3"/>
        <v xml:space="preserve"> </v>
      </c>
      <c r="R68" s="141"/>
      <c r="S68" s="141"/>
      <c r="T68" s="118" t="str">
        <f t="shared" si="4"/>
        <v xml:space="preserve"> </v>
      </c>
      <c r="U68" s="141"/>
      <c r="V68" s="141"/>
      <c r="W68" s="118" t="str">
        <f t="shared" si="5"/>
        <v xml:space="preserve"> </v>
      </c>
      <c r="X68" s="141"/>
      <c r="Y68" s="141"/>
      <c r="Z68" s="141"/>
      <c r="AA68" s="141"/>
      <c r="AB68" s="141"/>
      <c r="AC68" s="141"/>
      <c r="AD68" s="141"/>
      <c r="AE68" s="141"/>
      <c r="AF68" s="141"/>
      <c r="AG68" s="118" t="str">
        <f t="shared" si="6"/>
        <v xml:space="preserve"> </v>
      </c>
      <c r="AH68" s="141"/>
      <c r="AI68" s="141"/>
      <c r="AJ68" s="141"/>
      <c r="AK68" s="118" t="str">
        <f t="shared" si="7"/>
        <v xml:space="preserve"> </v>
      </c>
      <c r="AL68" s="141"/>
    </row>
    <row r="69" spans="1:38" s="224" customFormat="1" ht="12.75" x14ac:dyDescent="0.2">
      <c r="A69" s="223">
        <v>64</v>
      </c>
      <c r="B69" s="141"/>
      <c r="C69" s="135"/>
      <c r="D69" s="141"/>
      <c r="E69" s="141"/>
      <c r="F69" s="141"/>
      <c r="G69" s="141"/>
      <c r="H69" s="118" t="str">
        <f t="shared" si="0"/>
        <v xml:space="preserve"> </v>
      </c>
      <c r="I69" s="141"/>
      <c r="J69" s="141"/>
      <c r="K69" s="118" t="str">
        <f t="shared" si="1"/>
        <v xml:space="preserve"> </v>
      </c>
      <c r="L69" s="141"/>
      <c r="M69" s="141"/>
      <c r="N69" s="118" t="str">
        <f t="shared" si="2"/>
        <v xml:space="preserve"> </v>
      </c>
      <c r="O69" s="141"/>
      <c r="P69" s="141"/>
      <c r="Q69" s="118" t="str">
        <f t="shared" si="3"/>
        <v xml:space="preserve"> </v>
      </c>
      <c r="R69" s="141"/>
      <c r="S69" s="141"/>
      <c r="T69" s="118" t="str">
        <f t="shared" si="4"/>
        <v xml:space="preserve"> </v>
      </c>
      <c r="U69" s="141"/>
      <c r="V69" s="141"/>
      <c r="W69" s="118" t="str">
        <f t="shared" si="5"/>
        <v xml:space="preserve"> </v>
      </c>
      <c r="X69" s="141"/>
      <c r="Y69" s="141"/>
      <c r="Z69" s="141"/>
      <c r="AA69" s="141"/>
      <c r="AB69" s="141"/>
      <c r="AC69" s="141"/>
      <c r="AD69" s="141"/>
      <c r="AE69" s="141"/>
      <c r="AF69" s="141"/>
      <c r="AG69" s="118" t="str">
        <f t="shared" si="6"/>
        <v xml:space="preserve"> </v>
      </c>
      <c r="AH69" s="141"/>
      <c r="AI69" s="141"/>
      <c r="AJ69" s="141"/>
      <c r="AK69" s="118" t="str">
        <f t="shared" si="7"/>
        <v xml:space="preserve"> </v>
      </c>
      <c r="AL69" s="141"/>
    </row>
    <row r="70" spans="1:38" s="224" customFormat="1" ht="12.75" x14ac:dyDescent="0.2">
      <c r="A70" s="223">
        <v>65</v>
      </c>
      <c r="B70" s="141"/>
      <c r="C70" s="135"/>
      <c r="D70" s="141"/>
      <c r="E70" s="141"/>
      <c r="F70" s="141"/>
      <c r="G70" s="141"/>
      <c r="H70" s="118" t="str">
        <f t="shared" si="0"/>
        <v xml:space="preserve"> </v>
      </c>
      <c r="I70" s="141"/>
      <c r="J70" s="141"/>
      <c r="K70" s="118" t="str">
        <f t="shared" si="1"/>
        <v xml:space="preserve"> </v>
      </c>
      <c r="L70" s="141"/>
      <c r="M70" s="141"/>
      <c r="N70" s="118" t="str">
        <f t="shared" si="2"/>
        <v xml:space="preserve"> </v>
      </c>
      <c r="O70" s="141"/>
      <c r="P70" s="141"/>
      <c r="Q70" s="118" t="str">
        <f t="shared" si="3"/>
        <v xml:space="preserve"> </v>
      </c>
      <c r="R70" s="141"/>
      <c r="S70" s="141"/>
      <c r="T70" s="118" t="str">
        <f t="shared" si="4"/>
        <v xml:space="preserve"> </v>
      </c>
      <c r="U70" s="141"/>
      <c r="V70" s="141"/>
      <c r="W70" s="118" t="str">
        <f t="shared" si="5"/>
        <v xml:space="preserve"> </v>
      </c>
      <c r="X70" s="141"/>
      <c r="Y70" s="141"/>
      <c r="Z70" s="141"/>
      <c r="AA70" s="141"/>
      <c r="AB70" s="141"/>
      <c r="AC70" s="141"/>
      <c r="AD70" s="141"/>
      <c r="AE70" s="141"/>
      <c r="AF70" s="141"/>
      <c r="AG70" s="118" t="str">
        <f t="shared" si="6"/>
        <v xml:space="preserve"> </v>
      </c>
      <c r="AH70" s="141"/>
      <c r="AI70" s="141"/>
      <c r="AJ70" s="141"/>
      <c r="AK70" s="118" t="str">
        <f t="shared" si="7"/>
        <v xml:space="preserve"> </v>
      </c>
      <c r="AL70" s="141"/>
    </row>
    <row r="71" spans="1:38" s="224" customFormat="1" ht="12.75" x14ac:dyDescent="0.2">
      <c r="A71" s="223">
        <v>66</v>
      </c>
      <c r="B71" s="141"/>
      <c r="C71" s="135"/>
      <c r="D71" s="141"/>
      <c r="E71" s="141"/>
      <c r="F71" s="141"/>
      <c r="G71" s="141"/>
      <c r="H71" s="118" t="str">
        <f t="shared" ref="H71:H134" si="8">IF(G71,G71/F71," ")</f>
        <v xml:space="preserve"> </v>
      </c>
      <c r="I71" s="141"/>
      <c r="J71" s="141"/>
      <c r="K71" s="118" t="str">
        <f t="shared" ref="K71:K134" si="9">IF(J71,J71/I71," ")</f>
        <v xml:space="preserve"> </v>
      </c>
      <c r="L71" s="141"/>
      <c r="M71" s="141"/>
      <c r="N71" s="118" t="str">
        <f t="shared" ref="N71:N134" si="10">IF(M71,M71/L71," ")</f>
        <v xml:space="preserve"> </v>
      </c>
      <c r="O71" s="141"/>
      <c r="P71" s="141"/>
      <c r="Q71" s="118" t="str">
        <f t="shared" ref="Q71:Q134" si="11">IF(P71,P71/O71," ")</f>
        <v xml:space="preserve"> </v>
      </c>
      <c r="R71" s="141"/>
      <c r="S71" s="141"/>
      <c r="T71" s="118" t="str">
        <f t="shared" ref="T71:T134" si="12">IF(S71,S71/R71," ")</f>
        <v xml:space="preserve"> </v>
      </c>
      <c r="U71" s="141"/>
      <c r="V71" s="141"/>
      <c r="W71" s="118" t="str">
        <f t="shared" ref="W71:W134" si="13">IF(V71,V71/U71," ")</f>
        <v xml:space="preserve"> </v>
      </c>
      <c r="X71" s="141"/>
      <c r="Y71" s="141"/>
      <c r="Z71" s="141"/>
      <c r="AA71" s="141"/>
      <c r="AB71" s="141"/>
      <c r="AC71" s="141"/>
      <c r="AD71" s="141"/>
      <c r="AE71" s="141"/>
      <c r="AF71" s="141"/>
      <c r="AG71" s="118" t="str">
        <f t="shared" ref="AG71:AG134" si="14">IF(AF71,AF71/AE71," ")</f>
        <v xml:space="preserve"> </v>
      </c>
      <c r="AH71" s="141"/>
      <c r="AI71" s="141"/>
      <c r="AJ71" s="141"/>
      <c r="AK71" s="118" t="str">
        <f t="shared" ref="AK71:AK134" si="15">IF(AJ71,AJ71/AI71," ")</f>
        <v xml:space="preserve"> </v>
      </c>
      <c r="AL71" s="141"/>
    </row>
    <row r="72" spans="1:38" s="224" customFormat="1" ht="12.75" x14ac:dyDescent="0.2">
      <c r="A72" s="223">
        <v>67</v>
      </c>
      <c r="B72" s="141"/>
      <c r="C72" s="135"/>
      <c r="D72" s="141"/>
      <c r="E72" s="141"/>
      <c r="F72" s="141"/>
      <c r="G72" s="141"/>
      <c r="H72" s="118" t="str">
        <f t="shared" si="8"/>
        <v xml:space="preserve"> </v>
      </c>
      <c r="I72" s="141"/>
      <c r="J72" s="141"/>
      <c r="K72" s="118" t="str">
        <f t="shared" si="9"/>
        <v xml:space="preserve"> </v>
      </c>
      <c r="L72" s="141"/>
      <c r="M72" s="141"/>
      <c r="N72" s="118" t="str">
        <f t="shared" si="10"/>
        <v xml:space="preserve"> </v>
      </c>
      <c r="O72" s="141"/>
      <c r="P72" s="141"/>
      <c r="Q72" s="118" t="str">
        <f t="shared" si="11"/>
        <v xml:space="preserve"> </v>
      </c>
      <c r="R72" s="141"/>
      <c r="S72" s="141"/>
      <c r="T72" s="118" t="str">
        <f t="shared" si="12"/>
        <v xml:space="preserve"> </v>
      </c>
      <c r="U72" s="141"/>
      <c r="V72" s="141"/>
      <c r="W72" s="118" t="str">
        <f t="shared" si="13"/>
        <v xml:space="preserve"> </v>
      </c>
      <c r="X72" s="141"/>
      <c r="Y72" s="141"/>
      <c r="Z72" s="141"/>
      <c r="AA72" s="141"/>
      <c r="AB72" s="141"/>
      <c r="AC72" s="141"/>
      <c r="AD72" s="141"/>
      <c r="AE72" s="141"/>
      <c r="AF72" s="141"/>
      <c r="AG72" s="118" t="str">
        <f t="shared" si="14"/>
        <v xml:space="preserve"> </v>
      </c>
      <c r="AH72" s="141"/>
      <c r="AI72" s="141"/>
      <c r="AJ72" s="141"/>
      <c r="AK72" s="118" t="str">
        <f t="shared" si="15"/>
        <v xml:space="preserve"> </v>
      </c>
      <c r="AL72" s="141"/>
    </row>
    <row r="73" spans="1:38" s="224" customFormat="1" ht="12.75" x14ac:dyDescent="0.2">
      <c r="A73" s="223">
        <v>68</v>
      </c>
      <c r="B73" s="141"/>
      <c r="C73" s="135"/>
      <c r="D73" s="141"/>
      <c r="E73" s="141"/>
      <c r="F73" s="141"/>
      <c r="G73" s="141"/>
      <c r="H73" s="118" t="str">
        <f t="shared" si="8"/>
        <v xml:space="preserve"> </v>
      </c>
      <c r="I73" s="141"/>
      <c r="J73" s="141"/>
      <c r="K73" s="118" t="str">
        <f t="shared" si="9"/>
        <v xml:space="preserve"> </v>
      </c>
      <c r="L73" s="141"/>
      <c r="M73" s="141"/>
      <c r="N73" s="118" t="str">
        <f t="shared" si="10"/>
        <v xml:space="preserve"> </v>
      </c>
      <c r="O73" s="141"/>
      <c r="P73" s="141"/>
      <c r="Q73" s="118" t="str">
        <f t="shared" si="11"/>
        <v xml:space="preserve"> </v>
      </c>
      <c r="R73" s="141"/>
      <c r="S73" s="141"/>
      <c r="T73" s="118" t="str">
        <f t="shared" si="12"/>
        <v xml:space="preserve"> </v>
      </c>
      <c r="U73" s="141"/>
      <c r="V73" s="141"/>
      <c r="W73" s="118" t="str">
        <f t="shared" si="13"/>
        <v xml:space="preserve"> </v>
      </c>
      <c r="X73" s="141"/>
      <c r="Y73" s="141"/>
      <c r="Z73" s="141"/>
      <c r="AA73" s="141"/>
      <c r="AB73" s="141"/>
      <c r="AC73" s="141"/>
      <c r="AD73" s="141"/>
      <c r="AE73" s="141"/>
      <c r="AF73" s="141"/>
      <c r="AG73" s="118" t="str">
        <f t="shared" si="14"/>
        <v xml:space="preserve"> </v>
      </c>
      <c r="AH73" s="141"/>
      <c r="AI73" s="141"/>
      <c r="AJ73" s="141"/>
      <c r="AK73" s="118" t="str">
        <f t="shared" si="15"/>
        <v xml:space="preserve"> </v>
      </c>
      <c r="AL73" s="141"/>
    </row>
    <row r="74" spans="1:38" s="224" customFormat="1" ht="12.75" x14ac:dyDescent="0.2">
      <c r="A74" s="223">
        <v>69</v>
      </c>
      <c r="B74" s="141"/>
      <c r="C74" s="135"/>
      <c r="D74" s="141"/>
      <c r="E74" s="141"/>
      <c r="F74" s="141"/>
      <c r="G74" s="141"/>
      <c r="H74" s="118" t="str">
        <f t="shared" si="8"/>
        <v xml:space="preserve"> </v>
      </c>
      <c r="I74" s="141"/>
      <c r="J74" s="141"/>
      <c r="K74" s="118" t="str">
        <f t="shared" si="9"/>
        <v xml:space="preserve"> </v>
      </c>
      <c r="L74" s="141"/>
      <c r="M74" s="141"/>
      <c r="N74" s="118" t="str">
        <f t="shared" si="10"/>
        <v xml:space="preserve"> </v>
      </c>
      <c r="O74" s="141"/>
      <c r="P74" s="141"/>
      <c r="Q74" s="118" t="str">
        <f t="shared" si="11"/>
        <v xml:space="preserve"> </v>
      </c>
      <c r="R74" s="141"/>
      <c r="S74" s="141"/>
      <c r="T74" s="118" t="str">
        <f t="shared" si="12"/>
        <v xml:space="preserve"> </v>
      </c>
      <c r="U74" s="141"/>
      <c r="V74" s="141"/>
      <c r="W74" s="118" t="str">
        <f t="shared" si="13"/>
        <v xml:space="preserve"> </v>
      </c>
      <c r="X74" s="141"/>
      <c r="Y74" s="141"/>
      <c r="Z74" s="141"/>
      <c r="AA74" s="141"/>
      <c r="AB74" s="141"/>
      <c r="AC74" s="141"/>
      <c r="AD74" s="141"/>
      <c r="AE74" s="141"/>
      <c r="AF74" s="141"/>
      <c r="AG74" s="118" t="str">
        <f t="shared" si="14"/>
        <v xml:space="preserve"> </v>
      </c>
      <c r="AH74" s="141"/>
      <c r="AI74" s="141"/>
      <c r="AJ74" s="141"/>
      <c r="AK74" s="118" t="str">
        <f t="shared" si="15"/>
        <v xml:space="preserve"> </v>
      </c>
      <c r="AL74" s="141"/>
    </row>
    <row r="75" spans="1:38" s="224" customFormat="1" ht="12.75" x14ac:dyDescent="0.2">
      <c r="A75" s="223">
        <v>70</v>
      </c>
      <c r="B75" s="141"/>
      <c r="C75" s="135"/>
      <c r="D75" s="141"/>
      <c r="E75" s="141"/>
      <c r="F75" s="141"/>
      <c r="G75" s="141"/>
      <c r="H75" s="118" t="str">
        <f t="shared" si="8"/>
        <v xml:space="preserve"> </v>
      </c>
      <c r="I75" s="141"/>
      <c r="J75" s="141"/>
      <c r="K75" s="118" t="str">
        <f t="shared" si="9"/>
        <v xml:space="preserve"> </v>
      </c>
      <c r="L75" s="141"/>
      <c r="M75" s="141"/>
      <c r="N75" s="118" t="str">
        <f t="shared" si="10"/>
        <v xml:space="preserve"> </v>
      </c>
      <c r="O75" s="141"/>
      <c r="P75" s="141"/>
      <c r="Q75" s="118" t="str">
        <f t="shared" si="11"/>
        <v xml:space="preserve"> </v>
      </c>
      <c r="R75" s="141"/>
      <c r="S75" s="141"/>
      <c r="T75" s="118" t="str">
        <f t="shared" si="12"/>
        <v xml:space="preserve"> </v>
      </c>
      <c r="U75" s="141"/>
      <c r="V75" s="141"/>
      <c r="W75" s="118" t="str">
        <f t="shared" si="13"/>
        <v xml:space="preserve"> </v>
      </c>
      <c r="X75" s="141"/>
      <c r="Y75" s="141"/>
      <c r="Z75" s="141"/>
      <c r="AA75" s="141"/>
      <c r="AB75" s="141"/>
      <c r="AC75" s="141"/>
      <c r="AD75" s="141"/>
      <c r="AE75" s="141"/>
      <c r="AF75" s="141"/>
      <c r="AG75" s="118" t="str">
        <f t="shared" si="14"/>
        <v xml:space="preserve"> </v>
      </c>
      <c r="AH75" s="141"/>
      <c r="AI75" s="141"/>
      <c r="AJ75" s="141"/>
      <c r="AK75" s="118" t="str">
        <f t="shared" si="15"/>
        <v xml:space="preserve"> </v>
      </c>
      <c r="AL75" s="141"/>
    </row>
    <row r="76" spans="1:38" s="224" customFormat="1" ht="12.75" x14ac:dyDescent="0.2">
      <c r="A76" s="223">
        <v>71</v>
      </c>
      <c r="B76" s="141"/>
      <c r="C76" s="135"/>
      <c r="D76" s="141"/>
      <c r="E76" s="141"/>
      <c r="F76" s="141"/>
      <c r="G76" s="141"/>
      <c r="H76" s="118" t="str">
        <f t="shared" si="8"/>
        <v xml:space="preserve"> </v>
      </c>
      <c r="I76" s="141"/>
      <c r="J76" s="141"/>
      <c r="K76" s="118" t="str">
        <f t="shared" si="9"/>
        <v xml:space="preserve"> </v>
      </c>
      <c r="L76" s="141"/>
      <c r="M76" s="141"/>
      <c r="N76" s="118" t="str">
        <f t="shared" si="10"/>
        <v xml:space="preserve"> </v>
      </c>
      <c r="O76" s="141"/>
      <c r="P76" s="141"/>
      <c r="Q76" s="118" t="str">
        <f t="shared" si="11"/>
        <v xml:space="preserve"> </v>
      </c>
      <c r="R76" s="141"/>
      <c r="S76" s="141"/>
      <c r="T76" s="118" t="str">
        <f t="shared" si="12"/>
        <v xml:space="preserve"> </v>
      </c>
      <c r="U76" s="141"/>
      <c r="V76" s="141"/>
      <c r="W76" s="118" t="str">
        <f t="shared" si="13"/>
        <v xml:space="preserve"> </v>
      </c>
      <c r="X76" s="141"/>
      <c r="Y76" s="141"/>
      <c r="Z76" s="141"/>
      <c r="AA76" s="141"/>
      <c r="AB76" s="141"/>
      <c r="AC76" s="141"/>
      <c r="AD76" s="141"/>
      <c r="AE76" s="141"/>
      <c r="AF76" s="141"/>
      <c r="AG76" s="118" t="str">
        <f t="shared" si="14"/>
        <v xml:space="preserve"> </v>
      </c>
      <c r="AH76" s="141"/>
      <c r="AI76" s="141"/>
      <c r="AJ76" s="141"/>
      <c r="AK76" s="118" t="str">
        <f t="shared" si="15"/>
        <v xml:space="preserve"> </v>
      </c>
      <c r="AL76" s="141"/>
    </row>
    <row r="77" spans="1:38" s="224" customFormat="1" ht="12.75" x14ac:dyDescent="0.2">
      <c r="A77" s="223">
        <v>72</v>
      </c>
      <c r="B77" s="141"/>
      <c r="C77" s="135"/>
      <c r="D77" s="141"/>
      <c r="E77" s="141"/>
      <c r="F77" s="141"/>
      <c r="G77" s="141"/>
      <c r="H77" s="118" t="str">
        <f t="shared" si="8"/>
        <v xml:space="preserve"> </v>
      </c>
      <c r="I77" s="141"/>
      <c r="J77" s="141"/>
      <c r="K77" s="118" t="str">
        <f t="shared" si="9"/>
        <v xml:space="preserve"> </v>
      </c>
      <c r="L77" s="141"/>
      <c r="M77" s="141"/>
      <c r="N77" s="118" t="str">
        <f t="shared" si="10"/>
        <v xml:space="preserve"> </v>
      </c>
      <c r="O77" s="141"/>
      <c r="P77" s="141"/>
      <c r="Q77" s="118" t="str">
        <f t="shared" si="11"/>
        <v xml:space="preserve"> </v>
      </c>
      <c r="R77" s="141"/>
      <c r="S77" s="141"/>
      <c r="T77" s="118" t="str">
        <f t="shared" si="12"/>
        <v xml:space="preserve"> </v>
      </c>
      <c r="U77" s="141"/>
      <c r="V77" s="141"/>
      <c r="W77" s="118" t="str">
        <f t="shared" si="13"/>
        <v xml:space="preserve"> </v>
      </c>
      <c r="X77" s="141"/>
      <c r="Y77" s="141"/>
      <c r="Z77" s="141"/>
      <c r="AA77" s="141"/>
      <c r="AB77" s="141"/>
      <c r="AC77" s="141"/>
      <c r="AD77" s="141"/>
      <c r="AE77" s="141"/>
      <c r="AF77" s="141"/>
      <c r="AG77" s="118" t="str">
        <f t="shared" si="14"/>
        <v xml:space="preserve"> </v>
      </c>
      <c r="AH77" s="141"/>
      <c r="AI77" s="141"/>
      <c r="AJ77" s="141"/>
      <c r="AK77" s="118" t="str">
        <f t="shared" si="15"/>
        <v xml:space="preserve"> </v>
      </c>
      <c r="AL77" s="141"/>
    </row>
    <row r="78" spans="1:38" s="224" customFormat="1" ht="12.75" x14ac:dyDescent="0.2">
      <c r="A78" s="223">
        <v>73</v>
      </c>
      <c r="B78" s="141"/>
      <c r="C78" s="135"/>
      <c r="D78" s="141"/>
      <c r="E78" s="141"/>
      <c r="F78" s="141"/>
      <c r="G78" s="141"/>
      <c r="H78" s="118" t="str">
        <f t="shared" si="8"/>
        <v xml:space="preserve"> </v>
      </c>
      <c r="I78" s="141"/>
      <c r="J78" s="141"/>
      <c r="K78" s="118" t="str">
        <f t="shared" si="9"/>
        <v xml:space="preserve"> </v>
      </c>
      <c r="L78" s="141"/>
      <c r="M78" s="141"/>
      <c r="N78" s="118" t="str">
        <f t="shared" si="10"/>
        <v xml:space="preserve"> </v>
      </c>
      <c r="O78" s="141"/>
      <c r="P78" s="141"/>
      <c r="Q78" s="118" t="str">
        <f t="shared" si="11"/>
        <v xml:space="preserve"> </v>
      </c>
      <c r="R78" s="141"/>
      <c r="S78" s="141"/>
      <c r="T78" s="118" t="str">
        <f t="shared" si="12"/>
        <v xml:space="preserve"> </v>
      </c>
      <c r="U78" s="141"/>
      <c r="V78" s="141"/>
      <c r="W78" s="118" t="str">
        <f t="shared" si="13"/>
        <v xml:space="preserve"> </v>
      </c>
      <c r="X78" s="141"/>
      <c r="Y78" s="141"/>
      <c r="Z78" s="141"/>
      <c r="AA78" s="141"/>
      <c r="AB78" s="141"/>
      <c r="AC78" s="141"/>
      <c r="AD78" s="141"/>
      <c r="AE78" s="141"/>
      <c r="AF78" s="141"/>
      <c r="AG78" s="118" t="str">
        <f t="shared" si="14"/>
        <v xml:space="preserve"> </v>
      </c>
      <c r="AH78" s="141"/>
      <c r="AI78" s="141"/>
      <c r="AJ78" s="141"/>
      <c r="AK78" s="118" t="str">
        <f t="shared" si="15"/>
        <v xml:space="preserve"> </v>
      </c>
      <c r="AL78" s="141"/>
    </row>
    <row r="79" spans="1:38" s="224" customFormat="1" ht="12.75" x14ac:dyDescent="0.2">
      <c r="A79" s="223">
        <v>74</v>
      </c>
      <c r="B79" s="141"/>
      <c r="C79" s="135"/>
      <c r="D79" s="141"/>
      <c r="E79" s="141"/>
      <c r="F79" s="141"/>
      <c r="G79" s="141"/>
      <c r="H79" s="118" t="str">
        <f t="shared" si="8"/>
        <v xml:space="preserve"> </v>
      </c>
      <c r="I79" s="141"/>
      <c r="J79" s="141"/>
      <c r="K79" s="118" t="str">
        <f t="shared" si="9"/>
        <v xml:space="preserve"> </v>
      </c>
      <c r="L79" s="141"/>
      <c r="M79" s="141"/>
      <c r="N79" s="118" t="str">
        <f t="shared" si="10"/>
        <v xml:space="preserve"> </v>
      </c>
      <c r="O79" s="141"/>
      <c r="P79" s="141"/>
      <c r="Q79" s="118" t="str">
        <f t="shared" si="11"/>
        <v xml:space="preserve"> </v>
      </c>
      <c r="R79" s="141"/>
      <c r="S79" s="141"/>
      <c r="T79" s="118" t="str">
        <f t="shared" si="12"/>
        <v xml:space="preserve"> </v>
      </c>
      <c r="U79" s="141"/>
      <c r="V79" s="141"/>
      <c r="W79" s="118" t="str">
        <f t="shared" si="13"/>
        <v xml:space="preserve"> </v>
      </c>
      <c r="X79" s="141"/>
      <c r="Y79" s="141"/>
      <c r="Z79" s="141"/>
      <c r="AA79" s="141"/>
      <c r="AB79" s="141"/>
      <c r="AC79" s="141"/>
      <c r="AD79" s="141"/>
      <c r="AE79" s="141"/>
      <c r="AF79" s="141"/>
      <c r="AG79" s="118" t="str">
        <f t="shared" si="14"/>
        <v xml:space="preserve"> </v>
      </c>
      <c r="AH79" s="141"/>
      <c r="AI79" s="141"/>
      <c r="AJ79" s="141"/>
      <c r="AK79" s="118" t="str">
        <f t="shared" si="15"/>
        <v xml:space="preserve"> </v>
      </c>
      <c r="AL79" s="141"/>
    </row>
    <row r="80" spans="1:38" s="224" customFormat="1" ht="12.75" x14ac:dyDescent="0.2">
      <c r="A80" s="223">
        <v>75</v>
      </c>
      <c r="B80" s="141"/>
      <c r="C80" s="135"/>
      <c r="D80" s="141"/>
      <c r="E80" s="141"/>
      <c r="F80" s="141"/>
      <c r="G80" s="141"/>
      <c r="H80" s="118" t="str">
        <f t="shared" si="8"/>
        <v xml:space="preserve"> </v>
      </c>
      <c r="I80" s="141"/>
      <c r="J80" s="141"/>
      <c r="K80" s="118" t="str">
        <f t="shared" si="9"/>
        <v xml:space="preserve"> </v>
      </c>
      <c r="L80" s="141"/>
      <c r="M80" s="141"/>
      <c r="N80" s="118" t="str">
        <f t="shared" si="10"/>
        <v xml:space="preserve"> </v>
      </c>
      <c r="O80" s="141"/>
      <c r="P80" s="141"/>
      <c r="Q80" s="118" t="str">
        <f t="shared" si="11"/>
        <v xml:space="preserve"> </v>
      </c>
      <c r="R80" s="141"/>
      <c r="S80" s="141"/>
      <c r="T80" s="118" t="str">
        <f t="shared" si="12"/>
        <v xml:space="preserve"> </v>
      </c>
      <c r="U80" s="141"/>
      <c r="V80" s="141"/>
      <c r="W80" s="118" t="str">
        <f t="shared" si="13"/>
        <v xml:space="preserve"> </v>
      </c>
      <c r="X80" s="141"/>
      <c r="Y80" s="141"/>
      <c r="Z80" s="141"/>
      <c r="AA80" s="141"/>
      <c r="AB80" s="141"/>
      <c r="AC80" s="141"/>
      <c r="AD80" s="141"/>
      <c r="AE80" s="141"/>
      <c r="AF80" s="141"/>
      <c r="AG80" s="118" t="str">
        <f t="shared" si="14"/>
        <v xml:space="preserve"> </v>
      </c>
      <c r="AH80" s="141"/>
      <c r="AI80" s="141"/>
      <c r="AJ80" s="141"/>
      <c r="AK80" s="118" t="str">
        <f t="shared" si="15"/>
        <v xml:space="preserve"> </v>
      </c>
      <c r="AL80" s="141"/>
    </row>
    <row r="81" spans="1:38" s="224" customFormat="1" ht="12.75" x14ac:dyDescent="0.2">
      <c r="A81" s="223">
        <v>76</v>
      </c>
      <c r="B81" s="141"/>
      <c r="C81" s="135"/>
      <c r="D81" s="141"/>
      <c r="E81" s="141"/>
      <c r="F81" s="141"/>
      <c r="G81" s="141"/>
      <c r="H81" s="118" t="str">
        <f t="shared" si="8"/>
        <v xml:space="preserve"> </v>
      </c>
      <c r="I81" s="141"/>
      <c r="J81" s="141"/>
      <c r="K81" s="118" t="str">
        <f t="shared" si="9"/>
        <v xml:space="preserve"> </v>
      </c>
      <c r="L81" s="141"/>
      <c r="M81" s="141"/>
      <c r="N81" s="118" t="str">
        <f t="shared" si="10"/>
        <v xml:space="preserve"> </v>
      </c>
      <c r="O81" s="141"/>
      <c r="P81" s="141"/>
      <c r="Q81" s="118" t="str">
        <f t="shared" si="11"/>
        <v xml:space="preserve"> </v>
      </c>
      <c r="R81" s="141"/>
      <c r="S81" s="141"/>
      <c r="T81" s="118" t="str">
        <f t="shared" si="12"/>
        <v xml:space="preserve"> </v>
      </c>
      <c r="U81" s="141"/>
      <c r="V81" s="141"/>
      <c r="W81" s="118" t="str">
        <f t="shared" si="13"/>
        <v xml:space="preserve"> </v>
      </c>
      <c r="X81" s="141"/>
      <c r="Y81" s="141"/>
      <c r="Z81" s="141"/>
      <c r="AA81" s="141"/>
      <c r="AB81" s="141"/>
      <c r="AC81" s="141"/>
      <c r="AD81" s="141"/>
      <c r="AE81" s="141"/>
      <c r="AF81" s="141"/>
      <c r="AG81" s="118" t="str">
        <f t="shared" si="14"/>
        <v xml:space="preserve"> </v>
      </c>
      <c r="AH81" s="141"/>
      <c r="AI81" s="141"/>
      <c r="AJ81" s="141"/>
      <c r="AK81" s="118" t="str">
        <f t="shared" si="15"/>
        <v xml:space="preserve"> </v>
      </c>
      <c r="AL81" s="141"/>
    </row>
    <row r="82" spans="1:38" s="224" customFormat="1" ht="12.75" x14ac:dyDescent="0.2">
      <c r="A82" s="223">
        <v>77</v>
      </c>
      <c r="B82" s="141"/>
      <c r="C82" s="135"/>
      <c r="D82" s="141"/>
      <c r="E82" s="141"/>
      <c r="F82" s="141"/>
      <c r="G82" s="141"/>
      <c r="H82" s="118" t="str">
        <f t="shared" si="8"/>
        <v xml:space="preserve"> </v>
      </c>
      <c r="I82" s="141"/>
      <c r="J82" s="141"/>
      <c r="K82" s="118" t="str">
        <f t="shared" si="9"/>
        <v xml:space="preserve"> </v>
      </c>
      <c r="L82" s="141"/>
      <c r="M82" s="141"/>
      <c r="N82" s="118" t="str">
        <f t="shared" si="10"/>
        <v xml:space="preserve"> </v>
      </c>
      <c r="O82" s="141"/>
      <c r="P82" s="141"/>
      <c r="Q82" s="118" t="str">
        <f t="shared" si="11"/>
        <v xml:space="preserve"> </v>
      </c>
      <c r="R82" s="141"/>
      <c r="S82" s="141"/>
      <c r="T82" s="118" t="str">
        <f t="shared" si="12"/>
        <v xml:space="preserve"> </v>
      </c>
      <c r="U82" s="141"/>
      <c r="V82" s="141"/>
      <c r="W82" s="118" t="str">
        <f t="shared" si="13"/>
        <v xml:space="preserve"> </v>
      </c>
      <c r="X82" s="141"/>
      <c r="Y82" s="141"/>
      <c r="Z82" s="141"/>
      <c r="AA82" s="141"/>
      <c r="AB82" s="141"/>
      <c r="AC82" s="141"/>
      <c r="AD82" s="141"/>
      <c r="AE82" s="141"/>
      <c r="AF82" s="141"/>
      <c r="AG82" s="118" t="str">
        <f t="shared" si="14"/>
        <v xml:space="preserve"> </v>
      </c>
      <c r="AH82" s="141"/>
      <c r="AI82" s="141"/>
      <c r="AJ82" s="141"/>
      <c r="AK82" s="118" t="str">
        <f t="shared" si="15"/>
        <v xml:space="preserve"> </v>
      </c>
      <c r="AL82" s="141"/>
    </row>
    <row r="83" spans="1:38" s="224" customFormat="1" ht="12.75" x14ac:dyDescent="0.2">
      <c r="A83" s="223">
        <v>78</v>
      </c>
      <c r="B83" s="141"/>
      <c r="C83" s="135"/>
      <c r="D83" s="141"/>
      <c r="E83" s="141"/>
      <c r="F83" s="141"/>
      <c r="G83" s="141"/>
      <c r="H83" s="118" t="str">
        <f t="shared" si="8"/>
        <v xml:space="preserve"> </v>
      </c>
      <c r="I83" s="141"/>
      <c r="J83" s="141"/>
      <c r="K83" s="118" t="str">
        <f t="shared" si="9"/>
        <v xml:space="preserve"> </v>
      </c>
      <c r="L83" s="141"/>
      <c r="M83" s="141"/>
      <c r="N83" s="118" t="str">
        <f t="shared" si="10"/>
        <v xml:space="preserve"> </v>
      </c>
      <c r="O83" s="141"/>
      <c r="P83" s="141"/>
      <c r="Q83" s="118" t="str">
        <f t="shared" si="11"/>
        <v xml:space="preserve"> </v>
      </c>
      <c r="R83" s="141"/>
      <c r="S83" s="141"/>
      <c r="T83" s="118" t="str">
        <f t="shared" si="12"/>
        <v xml:space="preserve"> </v>
      </c>
      <c r="U83" s="141"/>
      <c r="V83" s="141"/>
      <c r="W83" s="118" t="str">
        <f t="shared" si="13"/>
        <v xml:space="preserve"> </v>
      </c>
      <c r="X83" s="141"/>
      <c r="Y83" s="141"/>
      <c r="Z83" s="141"/>
      <c r="AA83" s="141"/>
      <c r="AB83" s="141"/>
      <c r="AC83" s="141"/>
      <c r="AD83" s="141"/>
      <c r="AE83" s="141"/>
      <c r="AF83" s="141"/>
      <c r="AG83" s="118" t="str">
        <f t="shared" si="14"/>
        <v xml:space="preserve"> </v>
      </c>
      <c r="AH83" s="141"/>
      <c r="AI83" s="141"/>
      <c r="AJ83" s="141"/>
      <c r="AK83" s="118" t="str">
        <f t="shared" si="15"/>
        <v xml:space="preserve"> </v>
      </c>
      <c r="AL83" s="141"/>
    </row>
    <row r="84" spans="1:38" s="224" customFormat="1" ht="12.75" x14ac:dyDescent="0.2">
      <c r="A84" s="223">
        <v>79</v>
      </c>
      <c r="B84" s="141"/>
      <c r="C84" s="135"/>
      <c r="D84" s="141"/>
      <c r="E84" s="141"/>
      <c r="F84" s="141"/>
      <c r="G84" s="141"/>
      <c r="H84" s="118" t="str">
        <f t="shared" si="8"/>
        <v xml:space="preserve"> </v>
      </c>
      <c r="I84" s="141"/>
      <c r="J84" s="141"/>
      <c r="K84" s="118" t="str">
        <f t="shared" si="9"/>
        <v xml:space="preserve"> </v>
      </c>
      <c r="L84" s="141"/>
      <c r="M84" s="141"/>
      <c r="N84" s="118" t="str">
        <f t="shared" si="10"/>
        <v xml:space="preserve"> </v>
      </c>
      <c r="O84" s="141"/>
      <c r="P84" s="141"/>
      <c r="Q84" s="118" t="str">
        <f t="shared" si="11"/>
        <v xml:space="preserve"> </v>
      </c>
      <c r="R84" s="141"/>
      <c r="S84" s="141"/>
      <c r="T84" s="118" t="str">
        <f t="shared" si="12"/>
        <v xml:space="preserve"> </v>
      </c>
      <c r="U84" s="141"/>
      <c r="V84" s="141"/>
      <c r="W84" s="118" t="str">
        <f t="shared" si="13"/>
        <v xml:space="preserve"> </v>
      </c>
      <c r="X84" s="141"/>
      <c r="Y84" s="141"/>
      <c r="Z84" s="141"/>
      <c r="AA84" s="141"/>
      <c r="AB84" s="141"/>
      <c r="AC84" s="141"/>
      <c r="AD84" s="141"/>
      <c r="AE84" s="141"/>
      <c r="AF84" s="141"/>
      <c r="AG84" s="118" t="str">
        <f t="shared" si="14"/>
        <v xml:space="preserve"> </v>
      </c>
      <c r="AH84" s="141"/>
      <c r="AI84" s="141"/>
      <c r="AJ84" s="141"/>
      <c r="AK84" s="118" t="str">
        <f t="shared" si="15"/>
        <v xml:space="preserve"> </v>
      </c>
      <c r="AL84" s="141"/>
    </row>
    <row r="85" spans="1:38" s="224" customFormat="1" ht="12.75" x14ac:dyDescent="0.2">
      <c r="A85" s="223">
        <v>80</v>
      </c>
      <c r="B85" s="141"/>
      <c r="C85" s="135"/>
      <c r="D85" s="141"/>
      <c r="E85" s="141"/>
      <c r="F85" s="141"/>
      <c r="G85" s="141"/>
      <c r="H85" s="118" t="str">
        <f t="shared" si="8"/>
        <v xml:space="preserve"> </v>
      </c>
      <c r="I85" s="141"/>
      <c r="J85" s="141"/>
      <c r="K85" s="118" t="str">
        <f t="shared" si="9"/>
        <v xml:space="preserve"> </v>
      </c>
      <c r="L85" s="141"/>
      <c r="M85" s="141"/>
      <c r="N85" s="118" t="str">
        <f t="shared" si="10"/>
        <v xml:space="preserve"> </v>
      </c>
      <c r="O85" s="141"/>
      <c r="P85" s="141"/>
      <c r="Q85" s="118" t="str">
        <f t="shared" si="11"/>
        <v xml:space="preserve"> </v>
      </c>
      <c r="R85" s="141"/>
      <c r="S85" s="141"/>
      <c r="T85" s="118" t="str">
        <f t="shared" si="12"/>
        <v xml:space="preserve"> </v>
      </c>
      <c r="U85" s="141"/>
      <c r="V85" s="141"/>
      <c r="W85" s="118" t="str">
        <f t="shared" si="13"/>
        <v xml:space="preserve"> </v>
      </c>
      <c r="X85" s="141"/>
      <c r="Y85" s="141"/>
      <c r="Z85" s="141"/>
      <c r="AA85" s="141"/>
      <c r="AB85" s="141"/>
      <c r="AC85" s="141"/>
      <c r="AD85" s="141"/>
      <c r="AE85" s="141"/>
      <c r="AF85" s="141"/>
      <c r="AG85" s="118" t="str">
        <f t="shared" si="14"/>
        <v xml:space="preserve"> </v>
      </c>
      <c r="AH85" s="141"/>
      <c r="AI85" s="141"/>
      <c r="AJ85" s="141"/>
      <c r="AK85" s="118" t="str">
        <f t="shared" si="15"/>
        <v xml:space="preserve"> </v>
      </c>
      <c r="AL85" s="141"/>
    </row>
    <row r="86" spans="1:38" s="224" customFormat="1" ht="12.75" x14ac:dyDescent="0.2">
      <c r="A86" s="223">
        <v>81</v>
      </c>
      <c r="B86" s="141"/>
      <c r="C86" s="135"/>
      <c r="D86" s="141"/>
      <c r="E86" s="141"/>
      <c r="F86" s="141"/>
      <c r="G86" s="141"/>
      <c r="H86" s="118" t="str">
        <f t="shared" si="8"/>
        <v xml:space="preserve"> </v>
      </c>
      <c r="I86" s="141"/>
      <c r="J86" s="141"/>
      <c r="K86" s="118" t="str">
        <f t="shared" si="9"/>
        <v xml:space="preserve"> </v>
      </c>
      <c r="L86" s="141"/>
      <c r="M86" s="141"/>
      <c r="N86" s="118" t="str">
        <f t="shared" si="10"/>
        <v xml:space="preserve"> </v>
      </c>
      <c r="O86" s="141"/>
      <c r="P86" s="141"/>
      <c r="Q86" s="118" t="str">
        <f t="shared" si="11"/>
        <v xml:space="preserve"> </v>
      </c>
      <c r="R86" s="141"/>
      <c r="S86" s="141"/>
      <c r="T86" s="118" t="str">
        <f t="shared" si="12"/>
        <v xml:space="preserve"> </v>
      </c>
      <c r="U86" s="141"/>
      <c r="V86" s="141"/>
      <c r="W86" s="118" t="str">
        <f t="shared" si="13"/>
        <v xml:space="preserve"> </v>
      </c>
      <c r="X86" s="141"/>
      <c r="Y86" s="141"/>
      <c r="Z86" s="141"/>
      <c r="AA86" s="141"/>
      <c r="AB86" s="141"/>
      <c r="AC86" s="141"/>
      <c r="AD86" s="141"/>
      <c r="AE86" s="141"/>
      <c r="AF86" s="141"/>
      <c r="AG86" s="118" t="str">
        <f t="shared" si="14"/>
        <v xml:space="preserve"> </v>
      </c>
      <c r="AH86" s="141"/>
      <c r="AI86" s="141"/>
      <c r="AJ86" s="141"/>
      <c r="AK86" s="118" t="str">
        <f t="shared" si="15"/>
        <v xml:space="preserve"> </v>
      </c>
      <c r="AL86" s="141"/>
    </row>
    <row r="87" spans="1:38" s="224" customFormat="1" ht="12.75" x14ac:dyDescent="0.2">
      <c r="A87" s="223">
        <v>82</v>
      </c>
      <c r="B87" s="141"/>
      <c r="C87" s="135"/>
      <c r="D87" s="141"/>
      <c r="E87" s="141"/>
      <c r="F87" s="141"/>
      <c r="G87" s="141"/>
      <c r="H87" s="118" t="str">
        <f t="shared" si="8"/>
        <v xml:space="preserve"> </v>
      </c>
      <c r="I87" s="141"/>
      <c r="J87" s="141"/>
      <c r="K87" s="118" t="str">
        <f t="shared" si="9"/>
        <v xml:space="preserve"> </v>
      </c>
      <c r="L87" s="141"/>
      <c r="M87" s="141"/>
      <c r="N87" s="118" t="str">
        <f t="shared" si="10"/>
        <v xml:space="preserve"> </v>
      </c>
      <c r="O87" s="141"/>
      <c r="P87" s="141"/>
      <c r="Q87" s="118" t="str">
        <f t="shared" si="11"/>
        <v xml:space="preserve"> </v>
      </c>
      <c r="R87" s="141"/>
      <c r="S87" s="141"/>
      <c r="T87" s="118" t="str">
        <f t="shared" si="12"/>
        <v xml:space="preserve"> </v>
      </c>
      <c r="U87" s="141"/>
      <c r="V87" s="141"/>
      <c r="W87" s="118" t="str">
        <f t="shared" si="13"/>
        <v xml:space="preserve"> </v>
      </c>
      <c r="X87" s="141"/>
      <c r="Y87" s="141"/>
      <c r="Z87" s="141"/>
      <c r="AA87" s="141"/>
      <c r="AB87" s="141"/>
      <c r="AC87" s="141"/>
      <c r="AD87" s="141"/>
      <c r="AE87" s="141"/>
      <c r="AF87" s="141"/>
      <c r="AG87" s="118" t="str">
        <f t="shared" si="14"/>
        <v xml:space="preserve"> </v>
      </c>
      <c r="AH87" s="141"/>
      <c r="AI87" s="141"/>
      <c r="AJ87" s="141"/>
      <c r="AK87" s="118" t="str">
        <f t="shared" si="15"/>
        <v xml:space="preserve"> </v>
      </c>
      <c r="AL87" s="141"/>
    </row>
    <row r="88" spans="1:38" s="224" customFormat="1" ht="12.75" x14ac:dyDescent="0.2">
      <c r="A88" s="223">
        <v>83</v>
      </c>
      <c r="B88" s="141"/>
      <c r="C88" s="135"/>
      <c r="D88" s="141"/>
      <c r="E88" s="141"/>
      <c r="F88" s="141"/>
      <c r="G88" s="141"/>
      <c r="H88" s="118" t="str">
        <f t="shared" si="8"/>
        <v xml:space="preserve"> </v>
      </c>
      <c r="I88" s="141"/>
      <c r="J88" s="141"/>
      <c r="K88" s="118" t="str">
        <f t="shared" si="9"/>
        <v xml:space="preserve"> </v>
      </c>
      <c r="L88" s="141"/>
      <c r="M88" s="141"/>
      <c r="N88" s="118" t="str">
        <f t="shared" si="10"/>
        <v xml:space="preserve"> </v>
      </c>
      <c r="O88" s="141"/>
      <c r="P88" s="141"/>
      <c r="Q88" s="118" t="str">
        <f t="shared" si="11"/>
        <v xml:space="preserve"> </v>
      </c>
      <c r="R88" s="141"/>
      <c r="S88" s="141"/>
      <c r="T88" s="118" t="str">
        <f t="shared" si="12"/>
        <v xml:space="preserve"> </v>
      </c>
      <c r="U88" s="141"/>
      <c r="V88" s="141"/>
      <c r="W88" s="118" t="str">
        <f t="shared" si="13"/>
        <v xml:space="preserve"> </v>
      </c>
      <c r="X88" s="141"/>
      <c r="Y88" s="141"/>
      <c r="Z88" s="141"/>
      <c r="AA88" s="141"/>
      <c r="AB88" s="141"/>
      <c r="AC88" s="141"/>
      <c r="AD88" s="141"/>
      <c r="AE88" s="141"/>
      <c r="AF88" s="141"/>
      <c r="AG88" s="118" t="str">
        <f t="shared" si="14"/>
        <v xml:space="preserve"> </v>
      </c>
      <c r="AH88" s="141"/>
      <c r="AI88" s="141"/>
      <c r="AJ88" s="141"/>
      <c r="AK88" s="118" t="str">
        <f t="shared" si="15"/>
        <v xml:space="preserve"> </v>
      </c>
      <c r="AL88" s="141"/>
    </row>
    <row r="89" spans="1:38" s="224" customFormat="1" ht="12.75" x14ac:dyDescent="0.2">
      <c r="A89" s="223">
        <v>84</v>
      </c>
      <c r="B89" s="141"/>
      <c r="C89" s="135"/>
      <c r="D89" s="141"/>
      <c r="E89" s="141"/>
      <c r="F89" s="141"/>
      <c r="G89" s="141"/>
      <c r="H89" s="118" t="str">
        <f t="shared" si="8"/>
        <v xml:space="preserve"> </v>
      </c>
      <c r="I89" s="141"/>
      <c r="J89" s="141"/>
      <c r="K89" s="118" t="str">
        <f t="shared" si="9"/>
        <v xml:space="preserve"> </v>
      </c>
      <c r="L89" s="141"/>
      <c r="M89" s="141"/>
      <c r="N89" s="118" t="str">
        <f t="shared" si="10"/>
        <v xml:space="preserve"> </v>
      </c>
      <c r="O89" s="141"/>
      <c r="P89" s="141"/>
      <c r="Q89" s="118" t="str">
        <f t="shared" si="11"/>
        <v xml:space="preserve"> </v>
      </c>
      <c r="R89" s="141"/>
      <c r="S89" s="141"/>
      <c r="T89" s="118" t="str">
        <f t="shared" si="12"/>
        <v xml:space="preserve"> </v>
      </c>
      <c r="U89" s="141"/>
      <c r="V89" s="141"/>
      <c r="W89" s="118" t="str">
        <f t="shared" si="13"/>
        <v xml:space="preserve"> </v>
      </c>
      <c r="X89" s="141"/>
      <c r="Y89" s="141"/>
      <c r="Z89" s="141"/>
      <c r="AA89" s="141"/>
      <c r="AB89" s="141"/>
      <c r="AC89" s="141"/>
      <c r="AD89" s="141"/>
      <c r="AE89" s="141"/>
      <c r="AF89" s="141"/>
      <c r="AG89" s="118" t="str">
        <f t="shared" si="14"/>
        <v xml:space="preserve"> </v>
      </c>
      <c r="AH89" s="141"/>
      <c r="AI89" s="141"/>
      <c r="AJ89" s="141"/>
      <c r="AK89" s="118" t="str">
        <f t="shared" si="15"/>
        <v xml:space="preserve"> </v>
      </c>
      <c r="AL89" s="141"/>
    </row>
    <row r="90" spans="1:38" s="224" customFormat="1" ht="12.75" x14ac:dyDescent="0.2">
      <c r="A90" s="223">
        <v>85</v>
      </c>
      <c r="B90" s="141"/>
      <c r="C90" s="135"/>
      <c r="D90" s="141"/>
      <c r="E90" s="141"/>
      <c r="F90" s="141"/>
      <c r="G90" s="141"/>
      <c r="H90" s="118" t="str">
        <f t="shared" si="8"/>
        <v xml:space="preserve"> </v>
      </c>
      <c r="I90" s="141"/>
      <c r="J90" s="141"/>
      <c r="K90" s="118" t="str">
        <f t="shared" si="9"/>
        <v xml:space="preserve"> </v>
      </c>
      <c r="L90" s="141"/>
      <c r="M90" s="141"/>
      <c r="N90" s="118" t="str">
        <f t="shared" si="10"/>
        <v xml:space="preserve"> </v>
      </c>
      <c r="O90" s="141"/>
      <c r="P90" s="141"/>
      <c r="Q90" s="118" t="str">
        <f t="shared" si="11"/>
        <v xml:space="preserve"> </v>
      </c>
      <c r="R90" s="141"/>
      <c r="S90" s="141"/>
      <c r="T90" s="118" t="str">
        <f t="shared" si="12"/>
        <v xml:space="preserve"> </v>
      </c>
      <c r="U90" s="141"/>
      <c r="V90" s="141"/>
      <c r="W90" s="118" t="str">
        <f t="shared" si="13"/>
        <v xml:space="preserve"> </v>
      </c>
      <c r="X90" s="141"/>
      <c r="Y90" s="141"/>
      <c r="Z90" s="141"/>
      <c r="AA90" s="141"/>
      <c r="AB90" s="141"/>
      <c r="AC90" s="141"/>
      <c r="AD90" s="141"/>
      <c r="AE90" s="141"/>
      <c r="AF90" s="141"/>
      <c r="AG90" s="118" t="str">
        <f t="shared" si="14"/>
        <v xml:space="preserve"> </v>
      </c>
      <c r="AH90" s="141"/>
      <c r="AI90" s="141"/>
      <c r="AJ90" s="141"/>
      <c r="AK90" s="118" t="str">
        <f t="shared" si="15"/>
        <v xml:space="preserve"> </v>
      </c>
      <c r="AL90" s="141"/>
    </row>
    <row r="91" spans="1:38" s="224" customFormat="1" ht="12.75" x14ac:dyDescent="0.2">
      <c r="A91" s="223">
        <v>86</v>
      </c>
      <c r="B91" s="141"/>
      <c r="C91" s="135"/>
      <c r="D91" s="141"/>
      <c r="E91" s="141"/>
      <c r="F91" s="141"/>
      <c r="G91" s="141"/>
      <c r="H91" s="118" t="str">
        <f t="shared" si="8"/>
        <v xml:space="preserve"> </v>
      </c>
      <c r="I91" s="141"/>
      <c r="J91" s="141"/>
      <c r="K91" s="118" t="str">
        <f t="shared" si="9"/>
        <v xml:space="preserve"> </v>
      </c>
      <c r="L91" s="141"/>
      <c r="M91" s="141"/>
      <c r="N91" s="118" t="str">
        <f t="shared" si="10"/>
        <v xml:space="preserve"> </v>
      </c>
      <c r="O91" s="141"/>
      <c r="P91" s="141"/>
      <c r="Q91" s="118" t="str">
        <f t="shared" si="11"/>
        <v xml:space="preserve"> </v>
      </c>
      <c r="R91" s="141"/>
      <c r="S91" s="141"/>
      <c r="T91" s="118" t="str">
        <f t="shared" si="12"/>
        <v xml:space="preserve"> </v>
      </c>
      <c r="U91" s="141"/>
      <c r="V91" s="141"/>
      <c r="W91" s="118" t="str">
        <f t="shared" si="13"/>
        <v xml:space="preserve"> </v>
      </c>
      <c r="X91" s="141"/>
      <c r="Y91" s="141"/>
      <c r="Z91" s="141"/>
      <c r="AA91" s="141"/>
      <c r="AB91" s="141"/>
      <c r="AC91" s="141"/>
      <c r="AD91" s="141"/>
      <c r="AE91" s="141"/>
      <c r="AF91" s="141"/>
      <c r="AG91" s="118" t="str">
        <f t="shared" si="14"/>
        <v xml:space="preserve"> </v>
      </c>
      <c r="AH91" s="141"/>
      <c r="AI91" s="141"/>
      <c r="AJ91" s="141"/>
      <c r="AK91" s="118" t="str">
        <f t="shared" si="15"/>
        <v xml:space="preserve"> </v>
      </c>
      <c r="AL91" s="141"/>
    </row>
    <row r="92" spans="1:38" s="224" customFormat="1" ht="12.75" x14ac:dyDescent="0.2">
      <c r="A92" s="223">
        <v>87</v>
      </c>
      <c r="B92" s="141"/>
      <c r="C92" s="135"/>
      <c r="D92" s="141"/>
      <c r="E92" s="141"/>
      <c r="F92" s="141"/>
      <c r="G92" s="141"/>
      <c r="H92" s="118" t="str">
        <f t="shared" si="8"/>
        <v xml:space="preserve"> </v>
      </c>
      <c r="I92" s="141"/>
      <c r="J92" s="141"/>
      <c r="K92" s="118" t="str">
        <f t="shared" si="9"/>
        <v xml:space="preserve"> </v>
      </c>
      <c r="L92" s="141"/>
      <c r="M92" s="141"/>
      <c r="N92" s="118" t="str">
        <f t="shared" si="10"/>
        <v xml:space="preserve"> </v>
      </c>
      <c r="O92" s="141"/>
      <c r="P92" s="141"/>
      <c r="Q92" s="118" t="str">
        <f t="shared" si="11"/>
        <v xml:space="preserve"> </v>
      </c>
      <c r="R92" s="141"/>
      <c r="S92" s="141"/>
      <c r="T92" s="118" t="str">
        <f t="shared" si="12"/>
        <v xml:space="preserve"> </v>
      </c>
      <c r="U92" s="141"/>
      <c r="V92" s="141"/>
      <c r="W92" s="118" t="str">
        <f t="shared" si="13"/>
        <v xml:space="preserve"> </v>
      </c>
      <c r="X92" s="141"/>
      <c r="Y92" s="141"/>
      <c r="Z92" s="141"/>
      <c r="AA92" s="141"/>
      <c r="AB92" s="141"/>
      <c r="AC92" s="141"/>
      <c r="AD92" s="141"/>
      <c r="AE92" s="141"/>
      <c r="AF92" s="141"/>
      <c r="AG92" s="118" t="str">
        <f t="shared" si="14"/>
        <v xml:space="preserve"> </v>
      </c>
      <c r="AH92" s="141"/>
      <c r="AI92" s="141"/>
      <c r="AJ92" s="141"/>
      <c r="AK92" s="118" t="str">
        <f t="shared" si="15"/>
        <v xml:space="preserve"> </v>
      </c>
      <c r="AL92" s="141"/>
    </row>
    <row r="93" spans="1:38" s="224" customFormat="1" ht="12.75" x14ac:dyDescent="0.2">
      <c r="A93" s="223">
        <v>88</v>
      </c>
      <c r="B93" s="141"/>
      <c r="C93" s="135"/>
      <c r="D93" s="141"/>
      <c r="E93" s="141"/>
      <c r="F93" s="141"/>
      <c r="G93" s="141"/>
      <c r="H93" s="118" t="str">
        <f t="shared" si="8"/>
        <v xml:space="preserve"> </v>
      </c>
      <c r="I93" s="141"/>
      <c r="J93" s="141"/>
      <c r="K93" s="118" t="str">
        <f t="shared" si="9"/>
        <v xml:space="preserve"> </v>
      </c>
      <c r="L93" s="141"/>
      <c r="M93" s="141"/>
      <c r="N93" s="118" t="str">
        <f t="shared" si="10"/>
        <v xml:space="preserve"> </v>
      </c>
      <c r="O93" s="141"/>
      <c r="P93" s="141"/>
      <c r="Q93" s="118" t="str">
        <f t="shared" si="11"/>
        <v xml:space="preserve"> </v>
      </c>
      <c r="R93" s="141"/>
      <c r="S93" s="141"/>
      <c r="T93" s="118" t="str">
        <f t="shared" si="12"/>
        <v xml:space="preserve"> </v>
      </c>
      <c r="U93" s="141"/>
      <c r="V93" s="141"/>
      <c r="W93" s="118" t="str">
        <f t="shared" si="13"/>
        <v xml:space="preserve"> </v>
      </c>
      <c r="X93" s="141"/>
      <c r="Y93" s="141"/>
      <c r="Z93" s="141"/>
      <c r="AA93" s="141"/>
      <c r="AB93" s="141"/>
      <c r="AC93" s="141"/>
      <c r="AD93" s="141"/>
      <c r="AE93" s="141"/>
      <c r="AF93" s="141"/>
      <c r="AG93" s="118" t="str">
        <f t="shared" si="14"/>
        <v xml:space="preserve"> </v>
      </c>
      <c r="AH93" s="141"/>
      <c r="AI93" s="141"/>
      <c r="AJ93" s="141"/>
      <c r="AK93" s="118" t="str">
        <f t="shared" si="15"/>
        <v xml:space="preserve"> </v>
      </c>
      <c r="AL93" s="141"/>
    </row>
    <row r="94" spans="1:38" s="224" customFormat="1" ht="12.75" x14ac:dyDescent="0.2">
      <c r="A94" s="223">
        <v>89</v>
      </c>
      <c r="B94" s="141"/>
      <c r="C94" s="135"/>
      <c r="D94" s="141"/>
      <c r="E94" s="141"/>
      <c r="F94" s="141"/>
      <c r="G94" s="141"/>
      <c r="H94" s="118" t="str">
        <f t="shared" si="8"/>
        <v xml:space="preserve"> </v>
      </c>
      <c r="I94" s="141"/>
      <c r="J94" s="141"/>
      <c r="K94" s="118" t="str">
        <f t="shared" si="9"/>
        <v xml:space="preserve"> </v>
      </c>
      <c r="L94" s="141"/>
      <c r="M94" s="141"/>
      <c r="N94" s="118" t="str">
        <f t="shared" si="10"/>
        <v xml:space="preserve"> </v>
      </c>
      <c r="O94" s="141"/>
      <c r="P94" s="141"/>
      <c r="Q94" s="118" t="str">
        <f t="shared" si="11"/>
        <v xml:space="preserve"> </v>
      </c>
      <c r="R94" s="141"/>
      <c r="S94" s="141"/>
      <c r="T94" s="118" t="str">
        <f t="shared" si="12"/>
        <v xml:space="preserve"> </v>
      </c>
      <c r="U94" s="141"/>
      <c r="V94" s="141"/>
      <c r="W94" s="118" t="str">
        <f t="shared" si="13"/>
        <v xml:space="preserve"> </v>
      </c>
      <c r="X94" s="141"/>
      <c r="Y94" s="141"/>
      <c r="Z94" s="141"/>
      <c r="AA94" s="141"/>
      <c r="AB94" s="141"/>
      <c r="AC94" s="141"/>
      <c r="AD94" s="141"/>
      <c r="AE94" s="141"/>
      <c r="AF94" s="141"/>
      <c r="AG94" s="118" t="str">
        <f t="shared" si="14"/>
        <v xml:space="preserve"> </v>
      </c>
      <c r="AH94" s="141"/>
      <c r="AI94" s="141"/>
      <c r="AJ94" s="141"/>
      <c r="AK94" s="118" t="str">
        <f t="shared" si="15"/>
        <v xml:space="preserve"> </v>
      </c>
      <c r="AL94" s="141"/>
    </row>
    <row r="95" spans="1:38" s="224" customFormat="1" ht="12.75" x14ac:dyDescent="0.2">
      <c r="A95" s="223">
        <v>90</v>
      </c>
      <c r="B95" s="141"/>
      <c r="C95" s="135"/>
      <c r="D95" s="141"/>
      <c r="E95" s="141"/>
      <c r="F95" s="141"/>
      <c r="G95" s="141"/>
      <c r="H95" s="118" t="str">
        <f t="shared" si="8"/>
        <v xml:space="preserve"> </v>
      </c>
      <c r="I95" s="141"/>
      <c r="J95" s="141"/>
      <c r="K95" s="118" t="str">
        <f t="shared" si="9"/>
        <v xml:space="preserve"> </v>
      </c>
      <c r="L95" s="141"/>
      <c r="M95" s="141"/>
      <c r="N95" s="118" t="str">
        <f t="shared" si="10"/>
        <v xml:space="preserve"> </v>
      </c>
      <c r="O95" s="141"/>
      <c r="P95" s="141"/>
      <c r="Q95" s="118" t="str">
        <f t="shared" si="11"/>
        <v xml:space="preserve"> </v>
      </c>
      <c r="R95" s="141"/>
      <c r="S95" s="141"/>
      <c r="T95" s="118" t="str">
        <f t="shared" si="12"/>
        <v xml:space="preserve"> </v>
      </c>
      <c r="U95" s="141"/>
      <c r="V95" s="141"/>
      <c r="W95" s="118" t="str">
        <f t="shared" si="13"/>
        <v xml:space="preserve"> </v>
      </c>
      <c r="X95" s="141"/>
      <c r="Y95" s="141"/>
      <c r="Z95" s="141"/>
      <c r="AA95" s="141"/>
      <c r="AB95" s="141"/>
      <c r="AC95" s="141"/>
      <c r="AD95" s="141"/>
      <c r="AE95" s="141"/>
      <c r="AF95" s="141"/>
      <c r="AG95" s="118" t="str">
        <f t="shared" si="14"/>
        <v xml:space="preserve"> </v>
      </c>
      <c r="AH95" s="141"/>
      <c r="AI95" s="141"/>
      <c r="AJ95" s="141"/>
      <c r="AK95" s="118" t="str">
        <f t="shared" si="15"/>
        <v xml:space="preserve"> </v>
      </c>
      <c r="AL95" s="141"/>
    </row>
    <row r="96" spans="1:38" s="224" customFormat="1" ht="12.75" x14ac:dyDescent="0.2">
      <c r="A96" s="223">
        <v>91</v>
      </c>
      <c r="B96" s="141"/>
      <c r="C96" s="135"/>
      <c r="D96" s="141"/>
      <c r="E96" s="141"/>
      <c r="F96" s="141"/>
      <c r="G96" s="141"/>
      <c r="H96" s="118" t="str">
        <f t="shared" si="8"/>
        <v xml:space="preserve"> </v>
      </c>
      <c r="I96" s="141"/>
      <c r="J96" s="141"/>
      <c r="K96" s="118" t="str">
        <f t="shared" si="9"/>
        <v xml:space="preserve"> </v>
      </c>
      <c r="L96" s="141"/>
      <c r="M96" s="141"/>
      <c r="N96" s="118" t="str">
        <f t="shared" si="10"/>
        <v xml:space="preserve"> </v>
      </c>
      <c r="O96" s="141"/>
      <c r="P96" s="141"/>
      <c r="Q96" s="118" t="str">
        <f t="shared" si="11"/>
        <v xml:space="preserve"> </v>
      </c>
      <c r="R96" s="141"/>
      <c r="S96" s="141"/>
      <c r="T96" s="118" t="str">
        <f t="shared" si="12"/>
        <v xml:space="preserve"> </v>
      </c>
      <c r="U96" s="141"/>
      <c r="V96" s="141"/>
      <c r="W96" s="118" t="str">
        <f t="shared" si="13"/>
        <v xml:space="preserve"> </v>
      </c>
      <c r="X96" s="141"/>
      <c r="Y96" s="141"/>
      <c r="Z96" s="141"/>
      <c r="AA96" s="141"/>
      <c r="AB96" s="141"/>
      <c r="AC96" s="141"/>
      <c r="AD96" s="141"/>
      <c r="AE96" s="141"/>
      <c r="AF96" s="141"/>
      <c r="AG96" s="118" t="str">
        <f t="shared" si="14"/>
        <v xml:space="preserve"> </v>
      </c>
      <c r="AH96" s="141"/>
      <c r="AI96" s="141"/>
      <c r="AJ96" s="141"/>
      <c r="AK96" s="118" t="str">
        <f t="shared" si="15"/>
        <v xml:space="preserve"> </v>
      </c>
      <c r="AL96" s="141"/>
    </row>
    <row r="97" spans="1:38" s="224" customFormat="1" ht="12.75" x14ac:dyDescent="0.2">
      <c r="A97" s="223">
        <v>92</v>
      </c>
      <c r="B97" s="141"/>
      <c r="C97" s="135"/>
      <c r="D97" s="141"/>
      <c r="E97" s="141"/>
      <c r="F97" s="141"/>
      <c r="G97" s="141"/>
      <c r="H97" s="118" t="str">
        <f t="shared" si="8"/>
        <v xml:space="preserve"> </v>
      </c>
      <c r="I97" s="141"/>
      <c r="J97" s="141"/>
      <c r="K97" s="118" t="str">
        <f t="shared" si="9"/>
        <v xml:space="preserve"> </v>
      </c>
      <c r="L97" s="141"/>
      <c r="M97" s="141"/>
      <c r="N97" s="118" t="str">
        <f t="shared" si="10"/>
        <v xml:space="preserve"> </v>
      </c>
      <c r="O97" s="141"/>
      <c r="P97" s="141"/>
      <c r="Q97" s="118" t="str">
        <f t="shared" si="11"/>
        <v xml:space="preserve"> </v>
      </c>
      <c r="R97" s="141"/>
      <c r="S97" s="141"/>
      <c r="T97" s="118" t="str">
        <f t="shared" si="12"/>
        <v xml:space="preserve"> </v>
      </c>
      <c r="U97" s="141"/>
      <c r="V97" s="141"/>
      <c r="W97" s="118" t="str">
        <f t="shared" si="13"/>
        <v xml:space="preserve"> </v>
      </c>
      <c r="X97" s="141"/>
      <c r="Y97" s="141"/>
      <c r="Z97" s="141"/>
      <c r="AA97" s="141"/>
      <c r="AB97" s="141"/>
      <c r="AC97" s="141"/>
      <c r="AD97" s="141"/>
      <c r="AE97" s="141"/>
      <c r="AF97" s="141"/>
      <c r="AG97" s="118" t="str">
        <f t="shared" si="14"/>
        <v xml:space="preserve"> </v>
      </c>
      <c r="AH97" s="141"/>
      <c r="AI97" s="141"/>
      <c r="AJ97" s="141"/>
      <c r="AK97" s="118" t="str">
        <f t="shared" si="15"/>
        <v xml:space="preserve"> </v>
      </c>
      <c r="AL97" s="141"/>
    </row>
    <row r="98" spans="1:38" s="224" customFormat="1" ht="12.75" x14ac:dyDescent="0.2">
      <c r="A98" s="223">
        <v>93</v>
      </c>
      <c r="B98" s="141"/>
      <c r="C98" s="135"/>
      <c r="D98" s="141"/>
      <c r="E98" s="141"/>
      <c r="F98" s="141"/>
      <c r="G98" s="141"/>
      <c r="H98" s="118" t="str">
        <f t="shared" si="8"/>
        <v xml:space="preserve"> </v>
      </c>
      <c r="I98" s="141"/>
      <c r="J98" s="141"/>
      <c r="K98" s="118" t="str">
        <f t="shared" si="9"/>
        <v xml:space="preserve"> </v>
      </c>
      <c r="L98" s="141"/>
      <c r="M98" s="141"/>
      <c r="N98" s="118" t="str">
        <f t="shared" si="10"/>
        <v xml:space="preserve"> </v>
      </c>
      <c r="O98" s="141"/>
      <c r="P98" s="141"/>
      <c r="Q98" s="118" t="str">
        <f t="shared" si="11"/>
        <v xml:space="preserve"> </v>
      </c>
      <c r="R98" s="141"/>
      <c r="S98" s="141"/>
      <c r="T98" s="118" t="str">
        <f t="shared" si="12"/>
        <v xml:space="preserve"> </v>
      </c>
      <c r="U98" s="141"/>
      <c r="V98" s="141"/>
      <c r="W98" s="118" t="str">
        <f t="shared" si="13"/>
        <v xml:space="preserve"> </v>
      </c>
      <c r="X98" s="141"/>
      <c r="Y98" s="141"/>
      <c r="Z98" s="141"/>
      <c r="AA98" s="141"/>
      <c r="AB98" s="141"/>
      <c r="AC98" s="141"/>
      <c r="AD98" s="141"/>
      <c r="AE98" s="141"/>
      <c r="AF98" s="141"/>
      <c r="AG98" s="118" t="str">
        <f t="shared" si="14"/>
        <v xml:space="preserve"> </v>
      </c>
      <c r="AH98" s="141"/>
      <c r="AI98" s="141"/>
      <c r="AJ98" s="141"/>
      <c r="AK98" s="118" t="str">
        <f t="shared" si="15"/>
        <v xml:space="preserve"> </v>
      </c>
      <c r="AL98" s="141"/>
    </row>
    <row r="99" spans="1:38" s="224" customFormat="1" ht="12.75" x14ac:dyDescent="0.2">
      <c r="A99" s="223">
        <v>94</v>
      </c>
      <c r="B99" s="141"/>
      <c r="C99" s="135"/>
      <c r="D99" s="141"/>
      <c r="E99" s="141"/>
      <c r="F99" s="141"/>
      <c r="G99" s="141"/>
      <c r="H99" s="118" t="str">
        <f t="shared" si="8"/>
        <v xml:space="preserve"> </v>
      </c>
      <c r="I99" s="141"/>
      <c r="J99" s="141"/>
      <c r="K99" s="118" t="str">
        <f t="shared" si="9"/>
        <v xml:space="preserve"> </v>
      </c>
      <c r="L99" s="141"/>
      <c r="M99" s="141"/>
      <c r="N99" s="118" t="str">
        <f t="shared" si="10"/>
        <v xml:space="preserve"> </v>
      </c>
      <c r="O99" s="141"/>
      <c r="P99" s="141"/>
      <c r="Q99" s="118" t="str">
        <f t="shared" si="11"/>
        <v xml:space="preserve"> </v>
      </c>
      <c r="R99" s="141"/>
      <c r="S99" s="141"/>
      <c r="T99" s="118" t="str">
        <f t="shared" si="12"/>
        <v xml:space="preserve"> </v>
      </c>
      <c r="U99" s="141"/>
      <c r="V99" s="141"/>
      <c r="W99" s="118" t="str">
        <f t="shared" si="13"/>
        <v xml:space="preserve"> </v>
      </c>
      <c r="X99" s="141"/>
      <c r="Y99" s="141"/>
      <c r="Z99" s="141"/>
      <c r="AA99" s="141"/>
      <c r="AB99" s="141"/>
      <c r="AC99" s="141"/>
      <c r="AD99" s="141"/>
      <c r="AE99" s="141"/>
      <c r="AF99" s="141"/>
      <c r="AG99" s="118" t="str">
        <f t="shared" si="14"/>
        <v xml:space="preserve"> </v>
      </c>
      <c r="AH99" s="141"/>
      <c r="AI99" s="141"/>
      <c r="AJ99" s="141"/>
      <c r="AK99" s="118" t="str">
        <f t="shared" si="15"/>
        <v xml:space="preserve"> </v>
      </c>
      <c r="AL99" s="141"/>
    </row>
    <row r="100" spans="1:38" s="224" customFormat="1" ht="12.75" x14ac:dyDescent="0.2">
      <c r="A100" s="223">
        <v>95</v>
      </c>
      <c r="B100" s="141"/>
      <c r="C100" s="135"/>
      <c r="D100" s="141"/>
      <c r="E100" s="141"/>
      <c r="F100" s="141"/>
      <c r="G100" s="141"/>
      <c r="H100" s="118" t="str">
        <f t="shared" si="8"/>
        <v xml:space="preserve"> </v>
      </c>
      <c r="I100" s="141"/>
      <c r="J100" s="141"/>
      <c r="K100" s="118" t="str">
        <f t="shared" si="9"/>
        <v xml:space="preserve"> </v>
      </c>
      <c r="L100" s="141"/>
      <c r="M100" s="141"/>
      <c r="N100" s="118" t="str">
        <f t="shared" si="10"/>
        <v xml:space="preserve"> </v>
      </c>
      <c r="O100" s="141"/>
      <c r="P100" s="141"/>
      <c r="Q100" s="118" t="str">
        <f t="shared" si="11"/>
        <v xml:space="preserve"> </v>
      </c>
      <c r="R100" s="141"/>
      <c r="S100" s="141"/>
      <c r="T100" s="118" t="str">
        <f t="shared" si="12"/>
        <v xml:space="preserve"> </v>
      </c>
      <c r="U100" s="141"/>
      <c r="V100" s="141"/>
      <c r="W100" s="118" t="str">
        <f t="shared" si="13"/>
        <v xml:space="preserve"> </v>
      </c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18" t="str">
        <f t="shared" si="14"/>
        <v xml:space="preserve"> </v>
      </c>
      <c r="AH100" s="141"/>
      <c r="AI100" s="141"/>
      <c r="AJ100" s="141"/>
      <c r="AK100" s="118" t="str">
        <f t="shared" si="15"/>
        <v xml:space="preserve"> </v>
      </c>
      <c r="AL100" s="141"/>
    </row>
    <row r="101" spans="1:38" s="224" customFormat="1" ht="12.75" x14ac:dyDescent="0.2">
      <c r="A101" s="223">
        <v>96</v>
      </c>
      <c r="B101" s="141"/>
      <c r="C101" s="135"/>
      <c r="D101" s="141"/>
      <c r="E101" s="141"/>
      <c r="F101" s="141"/>
      <c r="G101" s="141"/>
      <c r="H101" s="118" t="str">
        <f t="shared" si="8"/>
        <v xml:space="preserve"> </v>
      </c>
      <c r="I101" s="141"/>
      <c r="J101" s="141"/>
      <c r="K101" s="118" t="str">
        <f t="shared" si="9"/>
        <v xml:space="preserve"> </v>
      </c>
      <c r="L101" s="141"/>
      <c r="M101" s="141"/>
      <c r="N101" s="118" t="str">
        <f t="shared" si="10"/>
        <v xml:space="preserve"> </v>
      </c>
      <c r="O101" s="141"/>
      <c r="P101" s="141"/>
      <c r="Q101" s="118" t="str">
        <f t="shared" si="11"/>
        <v xml:space="preserve"> </v>
      </c>
      <c r="R101" s="141"/>
      <c r="S101" s="141"/>
      <c r="T101" s="118" t="str">
        <f t="shared" si="12"/>
        <v xml:space="preserve"> </v>
      </c>
      <c r="U101" s="141"/>
      <c r="V101" s="141"/>
      <c r="W101" s="118" t="str">
        <f t="shared" si="13"/>
        <v xml:space="preserve"> </v>
      </c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18" t="str">
        <f t="shared" si="14"/>
        <v xml:space="preserve"> </v>
      </c>
      <c r="AH101" s="141"/>
      <c r="AI101" s="141"/>
      <c r="AJ101" s="141"/>
      <c r="AK101" s="118" t="str">
        <f t="shared" si="15"/>
        <v xml:space="preserve"> </v>
      </c>
      <c r="AL101" s="141"/>
    </row>
    <row r="102" spans="1:38" s="224" customFormat="1" ht="12.75" x14ac:dyDescent="0.2">
      <c r="A102" s="223">
        <v>97</v>
      </c>
      <c r="B102" s="141"/>
      <c r="C102" s="135"/>
      <c r="D102" s="141"/>
      <c r="E102" s="141"/>
      <c r="F102" s="141"/>
      <c r="G102" s="141"/>
      <c r="H102" s="118" t="str">
        <f t="shared" si="8"/>
        <v xml:space="preserve"> </v>
      </c>
      <c r="I102" s="141"/>
      <c r="J102" s="141"/>
      <c r="K102" s="118" t="str">
        <f t="shared" si="9"/>
        <v xml:space="preserve"> </v>
      </c>
      <c r="L102" s="141"/>
      <c r="M102" s="141"/>
      <c r="N102" s="118" t="str">
        <f t="shared" si="10"/>
        <v xml:space="preserve"> </v>
      </c>
      <c r="O102" s="141"/>
      <c r="P102" s="141"/>
      <c r="Q102" s="118" t="str">
        <f t="shared" si="11"/>
        <v xml:space="preserve"> </v>
      </c>
      <c r="R102" s="141"/>
      <c r="S102" s="141"/>
      <c r="T102" s="118" t="str">
        <f t="shared" si="12"/>
        <v xml:space="preserve"> </v>
      </c>
      <c r="U102" s="141"/>
      <c r="V102" s="141"/>
      <c r="W102" s="118" t="str">
        <f t="shared" si="13"/>
        <v xml:space="preserve"> </v>
      </c>
      <c r="X102" s="141"/>
      <c r="Y102" s="141"/>
      <c r="Z102" s="141"/>
      <c r="AA102" s="141"/>
      <c r="AB102" s="141"/>
      <c r="AC102" s="141"/>
      <c r="AD102" s="141"/>
      <c r="AE102" s="141"/>
      <c r="AF102" s="141"/>
      <c r="AG102" s="118" t="str">
        <f t="shared" si="14"/>
        <v xml:space="preserve"> </v>
      </c>
      <c r="AH102" s="141"/>
      <c r="AI102" s="141"/>
      <c r="AJ102" s="141"/>
      <c r="AK102" s="118" t="str">
        <f t="shared" si="15"/>
        <v xml:space="preserve"> </v>
      </c>
      <c r="AL102" s="141"/>
    </row>
    <row r="103" spans="1:38" s="224" customFormat="1" ht="12.75" x14ac:dyDescent="0.2">
      <c r="A103" s="223">
        <v>98</v>
      </c>
      <c r="B103" s="141"/>
      <c r="C103" s="135"/>
      <c r="D103" s="141"/>
      <c r="E103" s="141"/>
      <c r="F103" s="141"/>
      <c r="G103" s="141"/>
      <c r="H103" s="118" t="str">
        <f t="shared" si="8"/>
        <v xml:space="preserve"> </v>
      </c>
      <c r="I103" s="141"/>
      <c r="J103" s="141"/>
      <c r="K103" s="118" t="str">
        <f t="shared" si="9"/>
        <v xml:space="preserve"> </v>
      </c>
      <c r="L103" s="141"/>
      <c r="M103" s="141"/>
      <c r="N103" s="118" t="str">
        <f t="shared" si="10"/>
        <v xml:space="preserve"> </v>
      </c>
      <c r="O103" s="141"/>
      <c r="P103" s="141"/>
      <c r="Q103" s="118" t="str">
        <f t="shared" si="11"/>
        <v xml:space="preserve"> </v>
      </c>
      <c r="R103" s="141"/>
      <c r="S103" s="141"/>
      <c r="T103" s="118" t="str">
        <f t="shared" si="12"/>
        <v xml:space="preserve"> </v>
      </c>
      <c r="U103" s="141"/>
      <c r="V103" s="141"/>
      <c r="W103" s="118" t="str">
        <f t="shared" si="13"/>
        <v xml:space="preserve"> </v>
      </c>
      <c r="X103" s="141"/>
      <c r="Y103" s="141"/>
      <c r="Z103" s="141"/>
      <c r="AA103" s="141"/>
      <c r="AB103" s="141"/>
      <c r="AC103" s="141"/>
      <c r="AD103" s="141"/>
      <c r="AE103" s="141"/>
      <c r="AF103" s="141"/>
      <c r="AG103" s="118" t="str">
        <f t="shared" si="14"/>
        <v xml:space="preserve"> </v>
      </c>
      <c r="AH103" s="141"/>
      <c r="AI103" s="141"/>
      <c r="AJ103" s="141"/>
      <c r="AK103" s="118" t="str">
        <f t="shared" si="15"/>
        <v xml:space="preserve"> </v>
      </c>
      <c r="AL103" s="141"/>
    </row>
    <row r="104" spans="1:38" s="224" customFormat="1" ht="12.75" x14ac:dyDescent="0.2">
      <c r="A104" s="223">
        <v>99</v>
      </c>
      <c r="B104" s="141"/>
      <c r="C104" s="135"/>
      <c r="D104" s="141"/>
      <c r="E104" s="141"/>
      <c r="F104" s="141"/>
      <c r="G104" s="141"/>
      <c r="H104" s="118" t="str">
        <f t="shared" si="8"/>
        <v xml:space="preserve"> </v>
      </c>
      <c r="I104" s="141"/>
      <c r="J104" s="141"/>
      <c r="K104" s="118" t="str">
        <f t="shared" si="9"/>
        <v xml:space="preserve"> </v>
      </c>
      <c r="L104" s="141"/>
      <c r="M104" s="141"/>
      <c r="N104" s="118" t="str">
        <f t="shared" si="10"/>
        <v xml:space="preserve"> </v>
      </c>
      <c r="O104" s="141"/>
      <c r="P104" s="141"/>
      <c r="Q104" s="118" t="str">
        <f t="shared" si="11"/>
        <v xml:space="preserve"> </v>
      </c>
      <c r="R104" s="141"/>
      <c r="S104" s="141"/>
      <c r="T104" s="118" t="str">
        <f t="shared" si="12"/>
        <v xml:space="preserve"> </v>
      </c>
      <c r="U104" s="141"/>
      <c r="V104" s="141"/>
      <c r="W104" s="118" t="str">
        <f t="shared" si="13"/>
        <v xml:space="preserve"> </v>
      </c>
      <c r="X104" s="141"/>
      <c r="Y104" s="141"/>
      <c r="Z104" s="141"/>
      <c r="AA104" s="141"/>
      <c r="AB104" s="141"/>
      <c r="AC104" s="141"/>
      <c r="AD104" s="141"/>
      <c r="AE104" s="141"/>
      <c r="AF104" s="141"/>
      <c r="AG104" s="118" t="str">
        <f t="shared" si="14"/>
        <v xml:space="preserve"> </v>
      </c>
      <c r="AH104" s="141"/>
      <c r="AI104" s="141"/>
      <c r="AJ104" s="141"/>
      <c r="AK104" s="118" t="str">
        <f t="shared" si="15"/>
        <v xml:space="preserve"> </v>
      </c>
      <c r="AL104" s="141"/>
    </row>
    <row r="105" spans="1:38" s="224" customFormat="1" ht="12.75" x14ac:dyDescent="0.2">
      <c r="A105" s="223">
        <v>100</v>
      </c>
      <c r="B105" s="141"/>
      <c r="C105" s="135"/>
      <c r="D105" s="141"/>
      <c r="E105" s="141"/>
      <c r="F105" s="141"/>
      <c r="G105" s="141"/>
      <c r="H105" s="118" t="str">
        <f t="shared" si="8"/>
        <v xml:space="preserve"> </v>
      </c>
      <c r="I105" s="141"/>
      <c r="J105" s="141"/>
      <c r="K105" s="118" t="str">
        <f t="shared" si="9"/>
        <v xml:space="preserve"> </v>
      </c>
      <c r="L105" s="141"/>
      <c r="M105" s="141"/>
      <c r="N105" s="118" t="str">
        <f t="shared" si="10"/>
        <v xml:space="preserve"> </v>
      </c>
      <c r="O105" s="141"/>
      <c r="P105" s="141"/>
      <c r="Q105" s="118" t="str">
        <f t="shared" si="11"/>
        <v xml:space="preserve"> </v>
      </c>
      <c r="R105" s="141"/>
      <c r="S105" s="141"/>
      <c r="T105" s="118" t="str">
        <f t="shared" si="12"/>
        <v xml:space="preserve"> </v>
      </c>
      <c r="U105" s="141"/>
      <c r="V105" s="141"/>
      <c r="W105" s="118" t="str">
        <f t="shared" si="13"/>
        <v xml:space="preserve"> </v>
      </c>
      <c r="X105" s="141"/>
      <c r="Y105" s="141"/>
      <c r="Z105" s="141"/>
      <c r="AA105" s="141"/>
      <c r="AB105" s="141"/>
      <c r="AC105" s="141"/>
      <c r="AD105" s="141"/>
      <c r="AE105" s="141"/>
      <c r="AF105" s="141"/>
      <c r="AG105" s="118" t="str">
        <f t="shared" si="14"/>
        <v xml:space="preserve"> </v>
      </c>
      <c r="AH105" s="141"/>
      <c r="AI105" s="141"/>
      <c r="AJ105" s="141"/>
      <c r="AK105" s="118" t="str">
        <f t="shared" si="15"/>
        <v xml:space="preserve"> </v>
      </c>
      <c r="AL105" s="141"/>
    </row>
    <row r="106" spans="1:38" s="224" customFormat="1" ht="12.75" x14ac:dyDescent="0.2">
      <c r="A106" s="223">
        <v>101</v>
      </c>
      <c r="B106" s="141"/>
      <c r="C106" s="135"/>
      <c r="D106" s="141"/>
      <c r="E106" s="141"/>
      <c r="F106" s="141"/>
      <c r="G106" s="141"/>
      <c r="H106" s="118" t="str">
        <f t="shared" si="8"/>
        <v xml:space="preserve"> </v>
      </c>
      <c r="I106" s="141"/>
      <c r="J106" s="141"/>
      <c r="K106" s="118" t="str">
        <f t="shared" si="9"/>
        <v xml:space="preserve"> </v>
      </c>
      <c r="L106" s="141"/>
      <c r="M106" s="141"/>
      <c r="N106" s="118" t="str">
        <f t="shared" si="10"/>
        <v xml:space="preserve"> </v>
      </c>
      <c r="O106" s="141"/>
      <c r="P106" s="141"/>
      <c r="Q106" s="118" t="str">
        <f t="shared" si="11"/>
        <v xml:space="preserve"> </v>
      </c>
      <c r="R106" s="141"/>
      <c r="S106" s="141"/>
      <c r="T106" s="118" t="str">
        <f t="shared" si="12"/>
        <v xml:space="preserve"> </v>
      </c>
      <c r="U106" s="141"/>
      <c r="V106" s="141"/>
      <c r="W106" s="118" t="str">
        <f t="shared" si="13"/>
        <v xml:space="preserve"> </v>
      </c>
      <c r="X106" s="141"/>
      <c r="Y106" s="141"/>
      <c r="Z106" s="141"/>
      <c r="AA106" s="141"/>
      <c r="AB106" s="141"/>
      <c r="AC106" s="141"/>
      <c r="AD106" s="141"/>
      <c r="AE106" s="141"/>
      <c r="AF106" s="141"/>
      <c r="AG106" s="118" t="str">
        <f t="shared" si="14"/>
        <v xml:space="preserve"> </v>
      </c>
      <c r="AH106" s="141"/>
      <c r="AI106" s="141"/>
      <c r="AJ106" s="141"/>
      <c r="AK106" s="118" t="str">
        <f t="shared" si="15"/>
        <v xml:space="preserve"> </v>
      </c>
      <c r="AL106" s="141"/>
    </row>
    <row r="107" spans="1:38" s="224" customFormat="1" ht="12.75" x14ac:dyDescent="0.2">
      <c r="A107" s="223">
        <v>102</v>
      </c>
      <c r="B107" s="141"/>
      <c r="C107" s="135"/>
      <c r="D107" s="141"/>
      <c r="E107" s="141"/>
      <c r="F107" s="141"/>
      <c r="G107" s="141"/>
      <c r="H107" s="118" t="str">
        <f t="shared" si="8"/>
        <v xml:space="preserve"> </v>
      </c>
      <c r="I107" s="141"/>
      <c r="J107" s="141"/>
      <c r="K107" s="118" t="str">
        <f t="shared" si="9"/>
        <v xml:space="preserve"> </v>
      </c>
      <c r="L107" s="141"/>
      <c r="M107" s="141"/>
      <c r="N107" s="118" t="str">
        <f t="shared" si="10"/>
        <v xml:space="preserve"> </v>
      </c>
      <c r="O107" s="141"/>
      <c r="P107" s="141"/>
      <c r="Q107" s="118" t="str">
        <f t="shared" si="11"/>
        <v xml:space="preserve"> </v>
      </c>
      <c r="R107" s="141"/>
      <c r="S107" s="141"/>
      <c r="T107" s="118" t="str">
        <f t="shared" si="12"/>
        <v xml:space="preserve"> </v>
      </c>
      <c r="U107" s="141"/>
      <c r="V107" s="141"/>
      <c r="W107" s="118" t="str">
        <f t="shared" si="13"/>
        <v xml:space="preserve"> </v>
      </c>
      <c r="X107" s="141"/>
      <c r="Y107" s="141"/>
      <c r="Z107" s="141"/>
      <c r="AA107" s="141"/>
      <c r="AB107" s="141"/>
      <c r="AC107" s="141"/>
      <c r="AD107" s="141"/>
      <c r="AE107" s="141"/>
      <c r="AF107" s="141"/>
      <c r="AG107" s="118" t="str">
        <f t="shared" si="14"/>
        <v xml:space="preserve"> </v>
      </c>
      <c r="AH107" s="141"/>
      <c r="AI107" s="141"/>
      <c r="AJ107" s="141"/>
      <c r="AK107" s="118" t="str">
        <f t="shared" si="15"/>
        <v xml:space="preserve"> </v>
      </c>
      <c r="AL107" s="141"/>
    </row>
    <row r="108" spans="1:38" s="224" customFormat="1" ht="12.75" x14ac:dyDescent="0.2">
      <c r="A108" s="223">
        <v>103</v>
      </c>
      <c r="B108" s="141"/>
      <c r="C108" s="135"/>
      <c r="D108" s="141"/>
      <c r="E108" s="141"/>
      <c r="F108" s="141"/>
      <c r="G108" s="141"/>
      <c r="H108" s="118" t="str">
        <f t="shared" si="8"/>
        <v xml:space="preserve"> </v>
      </c>
      <c r="I108" s="141"/>
      <c r="J108" s="141"/>
      <c r="K108" s="118" t="str">
        <f t="shared" si="9"/>
        <v xml:space="preserve"> </v>
      </c>
      <c r="L108" s="141"/>
      <c r="M108" s="141"/>
      <c r="N108" s="118" t="str">
        <f t="shared" si="10"/>
        <v xml:space="preserve"> </v>
      </c>
      <c r="O108" s="141"/>
      <c r="P108" s="141"/>
      <c r="Q108" s="118" t="str">
        <f t="shared" si="11"/>
        <v xml:space="preserve"> </v>
      </c>
      <c r="R108" s="141"/>
      <c r="S108" s="141"/>
      <c r="T108" s="118" t="str">
        <f t="shared" si="12"/>
        <v xml:space="preserve"> </v>
      </c>
      <c r="U108" s="141"/>
      <c r="V108" s="141"/>
      <c r="W108" s="118" t="str">
        <f t="shared" si="13"/>
        <v xml:space="preserve"> </v>
      </c>
      <c r="X108" s="141"/>
      <c r="Y108" s="141"/>
      <c r="Z108" s="141"/>
      <c r="AA108" s="141"/>
      <c r="AB108" s="141"/>
      <c r="AC108" s="141"/>
      <c r="AD108" s="141"/>
      <c r="AE108" s="141"/>
      <c r="AF108" s="141"/>
      <c r="AG108" s="118" t="str">
        <f t="shared" si="14"/>
        <v xml:space="preserve"> </v>
      </c>
      <c r="AH108" s="141"/>
      <c r="AI108" s="141"/>
      <c r="AJ108" s="141"/>
      <c r="AK108" s="118" t="str">
        <f t="shared" si="15"/>
        <v xml:space="preserve"> </v>
      </c>
      <c r="AL108" s="141"/>
    </row>
    <row r="109" spans="1:38" s="224" customFormat="1" ht="12.75" x14ac:dyDescent="0.2">
      <c r="A109" s="223">
        <v>104</v>
      </c>
      <c r="B109" s="141"/>
      <c r="C109" s="135"/>
      <c r="D109" s="141"/>
      <c r="E109" s="141"/>
      <c r="F109" s="141"/>
      <c r="G109" s="141"/>
      <c r="H109" s="118" t="str">
        <f t="shared" si="8"/>
        <v xml:space="preserve"> </v>
      </c>
      <c r="I109" s="141"/>
      <c r="J109" s="141"/>
      <c r="K109" s="118" t="str">
        <f t="shared" si="9"/>
        <v xml:space="preserve"> </v>
      </c>
      <c r="L109" s="141"/>
      <c r="M109" s="141"/>
      <c r="N109" s="118" t="str">
        <f t="shared" si="10"/>
        <v xml:space="preserve"> </v>
      </c>
      <c r="O109" s="141"/>
      <c r="P109" s="141"/>
      <c r="Q109" s="118" t="str">
        <f t="shared" si="11"/>
        <v xml:space="preserve"> </v>
      </c>
      <c r="R109" s="141"/>
      <c r="S109" s="141"/>
      <c r="T109" s="118" t="str">
        <f t="shared" si="12"/>
        <v xml:space="preserve"> </v>
      </c>
      <c r="U109" s="141"/>
      <c r="V109" s="141"/>
      <c r="W109" s="118" t="str">
        <f t="shared" si="13"/>
        <v xml:space="preserve"> </v>
      </c>
      <c r="X109" s="141"/>
      <c r="Y109" s="141"/>
      <c r="Z109" s="141"/>
      <c r="AA109" s="141"/>
      <c r="AB109" s="141"/>
      <c r="AC109" s="141"/>
      <c r="AD109" s="141"/>
      <c r="AE109" s="141"/>
      <c r="AF109" s="141"/>
      <c r="AG109" s="118" t="str">
        <f t="shared" si="14"/>
        <v xml:space="preserve"> </v>
      </c>
      <c r="AH109" s="141"/>
      <c r="AI109" s="141"/>
      <c r="AJ109" s="141"/>
      <c r="AK109" s="118" t="str">
        <f t="shared" si="15"/>
        <v xml:space="preserve"> </v>
      </c>
      <c r="AL109" s="141"/>
    </row>
    <row r="110" spans="1:38" s="224" customFormat="1" ht="12.75" x14ac:dyDescent="0.2">
      <c r="A110" s="223">
        <v>105</v>
      </c>
      <c r="B110" s="141"/>
      <c r="C110" s="135"/>
      <c r="D110" s="141"/>
      <c r="E110" s="141"/>
      <c r="F110" s="141"/>
      <c r="G110" s="141"/>
      <c r="H110" s="118" t="str">
        <f t="shared" si="8"/>
        <v xml:space="preserve"> </v>
      </c>
      <c r="I110" s="141"/>
      <c r="J110" s="141"/>
      <c r="K110" s="118" t="str">
        <f t="shared" si="9"/>
        <v xml:space="preserve"> </v>
      </c>
      <c r="L110" s="141"/>
      <c r="M110" s="141"/>
      <c r="N110" s="118" t="str">
        <f t="shared" si="10"/>
        <v xml:space="preserve"> </v>
      </c>
      <c r="O110" s="141"/>
      <c r="P110" s="141"/>
      <c r="Q110" s="118" t="str">
        <f t="shared" si="11"/>
        <v xml:space="preserve"> </v>
      </c>
      <c r="R110" s="141"/>
      <c r="S110" s="141"/>
      <c r="T110" s="118" t="str">
        <f t="shared" si="12"/>
        <v xml:space="preserve"> </v>
      </c>
      <c r="U110" s="141"/>
      <c r="V110" s="141"/>
      <c r="W110" s="118" t="str">
        <f t="shared" si="13"/>
        <v xml:space="preserve"> </v>
      </c>
      <c r="X110" s="141"/>
      <c r="Y110" s="141"/>
      <c r="Z110" s="141"/>
      <c r="AA110" s="141"/>
      <c r="AB110" s="141"/>
      <c r="AC110" s="141"/>
      <c r="AD110" s="141"/>
      <c r="AE110" s="141"/>
      <c r="AF110" s="141"/>
      <c r="AG110" s="118" t="str">
        <f t="shared" si="14"/>
        <v xml:space="preserve"> </v>
      </c>
      <c r="AH110" s="141"/>
      <c r="AI110" s="141"/>
      <c r="AJ110" s="141"/>
      <c r="AK110" s="118" t="str">
        <f t="shared" si="15"/>
        <v xml:space="preserve"> </v>
      </c>
      <c r="AL110" s="141"/>
    </row>
    <row r="111" spans="1:38" s="224" customFormat="1" ht="12.75" x14ac:dyDescent="0.2">
      <c r="A111" s="223">
        <v>106</v>
      </c>
      <c r="B111" s="141"/>
      <c r="C111" s="135"/>
      <c r="D111" s="141"/>
      <c r="E111" s="141"/>
      <c r="F111" s="141"/>
      <c r="G111" s="141"/>
      <c r="H111" s="118" t="str">
        <f t="shared" si="8"/>
        <v xml:space="preserve"> </v>
      </c>
      <c r="I111" s="141"/>
      <c r="J111" s="141"/>
      <c r="K111" s="118" t="str">
        <f t="shared" si="9"/>
        <v xml:space="preserve"> </v>
      </c>
      <c r="L111" s="141"/>
      <c r="M111" s="141"/>
      <c r="N111" s="118" t="str">
        <f t="shared" si="10"/>
        <v xml:space="preserve"> </v>
      </c>
      <c r="O111" s="141"/>
      <c r="P111" s="141"/>
      <c r="Q111" s="118" t="str">
        <f t="shared" si="11"/>
        <v xml:space="preserve"> </v>
      </c>
      <c r="R111" s="141"/>
      <c r="S111" s="141"/>
      <c r="T111" s="118" t="str">
        <f t="shared" si="12"/>
        <v xml:space="preserve"> </v>
      </c>
      <c r="U111" s="141"/>
      <c r="V111" s="141"/>
      <c r="W111" s="118" t="str">
        <f t="shared" si="13"/>
        <v xml:space="preserve"> </v>
      </c>
      <c r="X111" s="141"/>
      <c r="Y111" s="141"/>
      <c r="Z111" s="141"/>
      <c r="AA111" s="141"/>
      <c r="AB111" s="141"/>
      <c r="AC111" s="141"/>
      <c r="AD111" s="141"/>
      <c r="AE111" s="141"/>
      <c r="AF111" s="141"/>
      <c r="AG111" s="118" t="str">
        <f t="shared" si="14"/>
        <v xml:space="preserve"> </v>
      </c>
      <c r="AH111" s="141"/>
      <c r="AI111" s="141"/>
      <c r="AJ111" s="141"/>
      <c r="AK111" s="118" t="str">
        <f t="shared" si="15"/>
        <v xml:space="preserve"> </v>
      </c>
      <c r="AL111" s="141"/>
    </row>
    <row r="112" spans="1:38" s="224" customFormat="1" ht="12.75" x14ac:dyDescent="0.2">
      <c r="A112" s="223">
        <v>107</v>
      </c>
      <c r="B112" s="141"/>
      <c r="C112" s="135"/>
      <c r="D112" s="141"/>
      <c r="E112" s="141"/>
      <c r="F112" s="141"/>
      <c r="G112" s="141"/>
      <c r="H112" s="118" t="str">
        <f t="shared" si="8"/>
        <v xml:space="preserve"> </v>
      </c>
      <c r="I112" s="141"/>
      <c r="J112" s="141"/>
      <c r="K112" s="118" t="str">
        <f t="shared" si="9"/>
        <v xml:space="preserve"> </v>
      </c>
      <c r="L112" s="141"/>
      <c r="M112" s="141"/>
      <c r="N112" s="118" t="str">
        <f t="shared" si="10"/>
        <v xml:space="preserve"> </v>
      </c>
      <c r="O112" s="141"/>
      <c r="P112" s="141"/>
      <c r="Q112" s="118" t="str">
        <f t="shared" si="11"/>
        <v xml:space="preserve"> </v>
      </c>
      <c r="R112" s="141"/>
      <c r="S112" s="141"/>
      <c r="T112" s="118" t="str">
        <f t="shared" si="12"/>
        <v xml:space="preserve"> </v>
      </c>
      <c r="U112" s="141"/>
      <c r="V112" s="141"/>
      <c r="W112" s="118" t="str">
        <f t="shared" si="13"/>
        <v xml:space="preserve"> </v>
      </c>
      <c r="X112" s="141"/>
      <c r="Y112" s="141"/>
      <c r="Z112" s="141"/>
      <c r="AA112" s="141"/>
      <c r="AB112" s="141"/>
      <c r="AC112" s="141"/>
      <c r="AD112" s="141"/>
      <c r="AE112" s="141"/>
      <c r="AF112" s="141"/>
      <c r="AG112" s="118" t="str">
        <f t="shared" si="14"/>
        <v xml:space="preserve"> </v>
      </c>
      <c r="AH112" s="141"/>
      <c r="AI112" s="141"/>
      <c r="AJ112" s="141"/>
      <c r="AK112" s="118" t="str">
        <f t="shared" si="15"/>
        <v xml:space="preserve"> </v>
      </c>
      <c r="AL112" s="141"/>
    </row>
    <row r="113" spans="1:38" s="224" customFormat="1" ht="12.75" x14ac:dyDescent="0.2">
      <c r="A113" s="223">
        <v>108</v>
      </c>
      <c r="B113" s="141"/>
      <c r="C113" s="135"/>
      <c r="D113" s="141"/>
      <c r="E113" s="141"/>
      <c r="F113" s="141"/>
      <c r="G113" s="141"/>
      <c r="H113" s="118" t="str">
        <f t="shared" si="8"/>
        <v xml:space="preserve"> </v>
      </c>
      <c r="I113" s="141"/>
      <c r="J113" s="141"/>
      <c r="K113" s="118" t="str">
        <f t="shared" si="9"/>
        <v xml:space="preserve"> </v>
      </c>
      <c r="L113" s="141"/>
      <c r="M113" s="141"/>
      <c r="N113" s="118" t="str">
        <f t="shared" si="10"/>
        <v xml:space="preserve"> </v>
      </c>
      <c r="O113" s="141"/>
      <c r="P113" s="141"/>
      <c r="Q113" s="118" t="str">
        <f t="shared" si="11"/>
        <v xml:space="preserve"> </v>
      </c>
      <c r="R113" s="141"/>
      <c r="S113" s="141"/>
      <c r="T113" s="118" t="str">
        <f t="shared" si="12"/>
        <v xml:space="preserve"> </v>
      </c>
      <c r="U113" s="141"/>
      <c r="V113" s="141"/>
      <c r="W113" s="118" t="str">
        <f t="shared" si="13"/>
        <v xml:space="preserve"> </v>
      </c>
      <c r="X113" s="141"/>
      <c r="Y113" s="141"/>
      <c r="Z113" s="141"/>
      <c r="AA113" s="141"/>
      <c r="AB113" s="141"/>
      <c r="AC113" s="141"/>
      <c r="AD113" s="141"/>
      <c r="AE113" s="141"/>
      <c r="AF113" s="141"/>
      <c r="AG113" s="118" t="str">
        <f t="shared" si="14"/>
        <v xml:space="preserve"> </v>
      </c>
      <c r="AH113" s="141"/>
      <c r="AI113" s="141"/>
      <c r="AJ113" s="141"/>
      <c r="AK113" s="118" t="str">
        <f t="shared" si="15"/>
        <v xml:space="preserve"> </v>
      </c>
      <c r="AL113" s="141"/>
    </row>
    <row r="114" spans="1:38" s="224" customFormat="1" ht="12.75" x14ac:dyDescent="0.2">
      <c r="A114" s="223">
        <v>109</v>
      </c>
      <c r="B114" s="141"/>
      <c r="C114" s="135"/>
      <c r="D114" s="141"/>
      <c r="E114" s="141"/>
      <c r="F114" s="141"/>
      <c r="G114" s="141"/>
      <c r="H114" s="118" t="str">
        <f t="shared" si="8"/>
        <v xml:space="preserve"> </v>
      </c>
      <c r="I114" s="141"/>
      <c r="J114" s="141"/>
      <c r="K114" s="118" t="str">
        <f t="shared" si="9"/>
        <v xml:space="preserve"> </v>
      </c>
      <c r="L114" s="141"/>
      <c r="M114" s="141"/>
      <c r="N114" s="118" t="str">
        <f t="shared" si="10"/>
        <v xml:space="preserve"> </v>
      </c>
      <c r="O114" s="141"/>
      <c r="P114" s="141"/>
      <c r="Q114" s="118" t="str">
        <f t="shared" si="11"/>
        <v xml:space="preserve"> </v>
      </c>
      <c r="R114" s="141"/>
      <c r="S114" s="141"/>
      <c r="T114" s="118" t="str">
        <f t="shared" si="12"/>
        <v xml:space="preserve"> </v>
      </c>
      <c r="U114" s="141"/>
      <c r="V114" s="141"/>
      <c r="W114" s="118" t="str">
        <f t="shared" si="13"/>
        <v xml:space="preserve"> </v>
      </c>
      <c r="X114" s="141"/>
      <c r="Y114" s="141"/>
      <c r="Z114" s="141"/>
      <c r="AA114" s="141"/>
      <c r="AB114" s="141"/>
      <c r="AC114" s="141"/>
      <c r="AD114" s="141"/>
      <c r="AE114" s="141"/>
      <c r="AF114" s="141"/>
      <c r="AG114" s="118" t="str">
        <f t="shared" si="14"/>
        <v xml:space="preserve"> </v>
      </c>
      <c r="AH114" s="141"/>
      <c r="AI114" s="141"/>
      <c r="AJ114" s="141"/>
      <c r="AK114" s="118" t="str">
        <f t="shared" si="15"/>
        <v xml:space="preserve"> </v>
      </c>
      <c r="AL114" s="141"/>
    </row>
    <row r="115" spans="1:38" s="224" customFormat="1" ht="12.75" x14ac:dyDescent="0.2">
      <c r="A115" s="223">
        <v>110</v>
      </c>
      <c r="B115" s="141"/>
      <c r="C115" s="135"/>
      <c r="D115" s="141"/>
      <c r="E115" s="141"/>
      <c r="F115" s="141"/>
      <c r="G115" s="141"/>
      <c r="H115" s="118" t="str">
        <f t="shared" si="8"/>
        <v xml:space="preserve"> </v>
      </c>
      <c r="I115" s="141"/>
      <c r="J115" s="141"/>
      <c r="K115" s="118" t="str">
        <f t="shared" si="9"/>
        <v xml:space="preserve"> </v>
      </c>
      <c r="L115" s="141"/>
      <c r="M115" s="141"/>
      <c r="N115" s="118" t="str">
        <f t="shared" si="10"/>
        <v xml:space="preserve"> </v>
      </c>
      <c r="O115" s="141"/>
      <c r="P115" s="141"/>
      <c r="Q115" s="118" t="str">
        <f t="shared" si="11"/>
        <v xml:space="preserve"> </v>
      </c>
      <c r="R115" s="141"/>
      <c r="S115" s="141"/>
      <c r="T115" s="118" t="str">
        <f t="shared" si="12"/>
        <v xml:space="preserve"> </v>
      </c>
      <c r="U115" s="141"/>
      <c r="V115" s="141"/>
      <c r="W115" s="118" t="str">
        <f t="shared" si="13"/>
        <v xml:space="preserve"> </v>
      </c>
      <c r="X115" s="141"/>
      <c r="Y115" s="141"/>
      <c r="Z115" s="141"/>
      <c r="AA115" s="141"/>
      <c r="AB115" s="141"/>
      <c r="AC115" s="141"/>
      <c r="AD115" s="141"/>
      <c r="AE115" s="141"/>
      <c r="AF115" s="141"/>
      <c r="AG115" s="118" t="str">
        <f t="shared" si="14"/>
        <v xml:space="preserve"> </v>
      </c>
      <c r="AH115" s="141"/>
      <c r="AI115" s="141"/>
      <c r="AJ115" s="141"/>
      <c r="AK115" s="118" t="str">
        <f t="shared" si="15"/>
        <v xml:space="preserve"> </v>
      </c>
      <c r="AL115" s="141"/>
    </row>
    <row r="116" spans="1:38" s="224" customFormat="1" ht="12.75" x14ac:dyDescent="0.2">
      <c r="A116" s="223">
        <v>111</v>
      </c>
      <c r="B116" s="141"/>
      <c r="C116" s="135"/>
      <c r="D116" s="141"/>
      <c r="E116" s="141"/>
      <c r="F116" s="141"/>
      <c r="G116" s="141"/>
      <c r="H116" s="118" t="str">
        <f t="shared" si="8"/>
        <v xml:space="preserve"> </v>
      </c>
      <c r="I116" s="141"/>
      <c r="J116" s="141"/>
      <c r="K116" s="118" t="str">
        <f t="shared" si="9"/>
        <v xml:space="preserve"> </v>
      </c>
      <c r="L116" s="141"/>
      <c r="M116" s="141"/>
      <c r="N116" s="118" t="str">
        <f t="shared" si="10"/>
        <v xml:space="preserve"> </v>
      </c>
      <c r="O116" s="141"/>
      <c r="P116" s="141"/>
      <c r="Q116" s="118" t="str">
        <f t="shared" si="11"/>
        <v xml:space="preserve"> </v>
      </c>
      <c r="R116" s="141"/>
      <c r="S116" s="141"/>
      <c r="T116" s="118" t="str">
        <f t="shared" si="12"/>
        <v xml:space="preserve"> </v>
      </c>
      <c r="U116" s="141"/>
      <c r="V116" s="141"/>
      <c r="W116" s="118" t="str">
        <f t="shared" si="13"/>
        <v xml:space="preserve"> </v>
      </c>
      <c r="X116" s="141"/>
      <c r="Y116" s="141"/>
      <c r="Z116" s="141"/>
      <c r="AA116" s="141"/>
      <c r="AB116" s="141"/>
      <c r="AC116" s="141"/>
      <c r="AD116" s="141"/>
      <c r="AE116" s="141"/>
      <c r="AF116" s="141"/>
      <c r="AG116" s="118" t="str">
        <f t="shared" si="14"/>
        <v xml:space="preserve"> </v>
      </c>
      <c r="AH116" s="141"/>
      <c r="AI116" s="141"/>
      <c r="AJ116" s="141"/>
      <c r="AK116" s="118" t="str">
        <f t="shared" si="15"/>
        <v xml:space="preserve"> </v>
      </c>
      <c r="AL116" s="141"/>
    </row>
    <row r="117" spans="1:38" s="224" customFormat="1" ht="12.75" x14ac:dyDescent="0.2">
      <c r="A117" s="223">
        <v>112</v>
      </c>
      <c r="B117" s="141"/>
      <c r="C117" s="135"/>
      <c r="D117" s="141"/>
      <c r="E117" s="141"/>
      <c r="F117" s="141"/>
      <c r="G117" s="141"/>
      <c r="H117" s="118" t="str">
        <f t="shared" si="8"/>
        <v xml:space="preserve"> </v>
      </c>
      <c r="I117" s="141"/>
      <c r="J117" s="141"/>
      <c r="K117" s="118" t="str">
        <f t="shared" si="9"/>
        <v xml:space="preserve"> </v>
      </c>
      <c r="L117" s="141"/>
      <c r="M117" s="141"/>
      <c r="N117" s="118" t="str">
        <f t="shared" si="10"/>
        <v xml:space="preserve"> </v>
      </c>
      <c r="O117" s="141"/>
      <c r="P117" s="141"/>
      <c r="Q117" s="118" t="str">
        <f t="shared" si="11"/>
        <v xml:space="preserve"> </v>
      </c>
      <c r="R117" s="141"/>
      <c r="S117" s="141"/>
      <c r="T117" s="118" t="str">
        <f t="shared" si="12"/>
        <v xml:space="preserve"> </v>
      </c>
      <c r="U117" s="141"/>
      <c r="V117" s="141"/>
      <c r="W117" s="118" t="str">
        <f t="shared" si="13"/>
        <v xml:space="preserve"> </v>
      </c>
      <c r="X117" s="141"/>
      <c r="Y117" s="141"/>
      <c r="Z117" s="141"/>
      <c r="AA117" s="141"/>
      <c r="AB117" s="141"/>
      <c r="AC117" s="141"/>
      <c r="AD117" s="141"/>
      <c r="AE117" s="141"/>
      <c r="AF117" s="141"/>
      <c r="AG117" s="118" t="str">
        <f t="shared" si="14"/>
        <v xml:space="preserve"> </v>
      </c>
      <c r="AH117" s="141"/>
      <c r="AI117" s="141"/>
      <c r="AJ117" s="141"/>
      <c r="AK117" s="118" t="str">
        <f t="shared" si="15"/>
        <v xml:space="preserve"> </v>
      </c>
      <c r="AL117" s="141"/>
    </row>
    <row r="118" spans="1:38" s="224" customFormat="1" ht="12.75" x14ac:dyDescent="0.2">
      <c r="A118" s="223">
        <v>113</v>
      </c>
      <c r="B118" s="141"/>
      <c r="C118" s="135"/>
      <c r="D118" s="141"/>
      <c r="E118" s="141"/>
      <c r="F118" s="141"/>
      <c r="G118" s="141"/>
      <c r="H118" s="118" t="str">
        <f t="shared" si="8"/>
        <v xml:space="preserve"> </v>
      </c>
      <c r="I118" s="141"/>
      <c r="J118" s="141"/>
      <c r="K118" s="118" t="str">
        <f t="shared" si="9"/>
        <v xml:space="preserve"> </v>
      </c>
      <c r="L118" s="141"/>
      <c r="M118" s="141"/>
      <c r="N118" s="118" t="str">
        <f t="shared" si="10"/>
        <v xml:space="preserve"> </v>
      </c>
      <c r="O118" s="141"/>
      <c r="P118" s="141"/>
      <c r="Q118" s="118" t="str">
        <f t="shared" si="11"/>
        <v xml:space="preserve"> </v>
      </c>
      <c r="R118" s="141"/>
      <c r="S118" s="141"/>
      <c r="T118" s="118" t="str">
        <f t="shared" si="12"/>
        <v xml:space="preserve"> </v>
      </c>
      <c r="U118" s="141"/>
      <c r="V118" s="141"/>
      <c r="W118" s="118" t="str">
        <f t="shared" si="13"/>
        <v xml:space="preserve"> </v>
      </c>
      <c r="X118" s="141"/>
      <c r="Y118" s="141"/>
      <c r="Z118" s="141"/>
      <c r="AA118" s="141"/>
      <c r="AB118" s="141"/>
      <c r="AC118" s="141"/>
      <c r="AD118" s="141"/>
      <c r="AE118" s="141"/>
      <c r="AF118" s="141"/>
      <c r="AG118" s="118" t="str">
        <f t="shared" si="14"/>
        <v xml:space="preserve"> </v>
      </c>
      <c r="AH118" s="141"/>
      <c r="AI118" s="141"/>
      <c r="AJ118" s="141"/>
      <c r="AK118" s="118" t="str">
        <f t="shared" si="15"/>
        <v xml:space="preserve"> </v>
      </c>
      <c r="AL118" s="141"/>
    </row>
    <row r="119" spans="1:38" s="224" customFormat="1" ht="12.75" x14ac:dyDescent="0.2">
      <c r="A119" s="223">
        <v>114</v>
      </c>
      <c r="B119" s="141"/>
      <c r="C119" s="135"/>
      <c r="D119" s="141"/>
      <c r="E119" s="141"/>
      <c r="F119" s="141"/>
      <c r="G119" s="141"/>
      <c r="H119" s="118" t="str">
        <f t="shared" si="8"/>
        <v xml:space="preserve"> </v>
      </c>
      <c r="I119" s="141"/>
      <c r="J119" s="141"/>
      <c r="K119" s="118" t="str">
        <f t="shared" si="9"/>
        <v xml:space="preserve"> </v>
      </c>
      <c r="L119" s="141"/>
      <c r="M119" s="141"/>
      <c r="N119" s="118" t="str">
        <f t="shared" si="10"/>
        <v xml:space="preserve"> </v>
      </c>
      <c r="O119" s="141"/>
      <c r="P119" s="141"/>
      <c r="Q119" s="118" t="str">
        <f t="shared" si="11"/>
        <v xml:space="preserve"> </v>
      </c>
      <c r="R119" s="141"/>
      <c r="S119" s="141"/>
      <c r="T119" s="118" t="str">
        <f t="shared" si="12"/>
        <v xml:space="preserve"> </v>
      </c>
      <c r="U119" s="141"/>
      <c r="V119" s="141"/>
      <c r="W119" s="118" t="str">
        <f t="shared" si="13"/>
        <v xml:space="preserve"> </v>
      </c>
      <c r="X119" s="141"/>
      <c r="Y119" s="141"/>
      <c r="Z119" s="141"/>
      <c r="AA119" s="141"/>
      <c r="AB119" s="141"/>
      <c r="AC119" s="141"/>
      <c r="AD119" s="141"/>
      <c r="AE119" s="141"/>
      <c r="AF119" s="141"/>
      <c r="AG119" s="118" t="str">
        <f t="shared" si="14"/>
        <v xml:space="preserve"> </v>
      </c>
      <c r="AH119" s="141"/>
      <c r="AI119" s="141"/>
      <c r="AJ119" s="141"/>
      <c r="AK119" s="118" t="str">
        <f t="shared" si="15"/>
        <v xml:space="preserve"> </v>
      </c>
      <c r="AL119" s="141"/>
    </row>
    <row r="120" spans="1:38" s="224" customFormat="1" ht="12.75" x14ac:dyDescent="0.2">
      <c r="A120" s="223">
        <v>115</v>
      </c>
      <c r="B120" s="141"/>
      <c r="C120" s="135"/>
      <c r="D120" s="141"/>
      <c r="E120" s="141"/>
      <c r="F120" s="141"/>
      <c r="G120" s="141"/>
      <c r="H120" s="118" t="str">
        <f t="shared" si="8"/>
        <v xml:space="preserve"> </v>
      </c>
      <c r="I120" s="141"/>
      <c r="J120" s="141"/>
      <c r="K120" s="118" t="str">
        <f t="shared" si="9"/>
        <v xml:space="preserve"> </v>
      </c>
      <c r="L120" s="141"/>
      <c r="M120" s="141"/>
      <c r="N120" s="118" t="str">
        <f t="shared" si="10"/>
        <v xml:space="preserve"> </v>
      </c>
      <c r="O120" s="141"/>
      <c r="P120" s="141"/>
      <c r="Q120" s="118" t="str">
        <f t="shared" si="11"/>
        <v xml:space="preserve"> </v>
      </c>
      <c r="R120" s="141"/>
      <c r="S120" s="141"/>
      <c r="T120" s="118" t="str">
        <f t="shared" si="12"/>
        <v xml:space="preserve"> </v>
      </c>
      <c r="U120" s="141"/>
      <c r="V120" s="141"/>
      <c r="W120" s="118" t="str">
        <f t="shared" si="13"/>
        <v xml:space="preserve"> </v>
      </c>
      <c r="X120" s="141"/>
      <c r="Y120" s="141"/>
      <c r="Z120" s="141"/>
      <c r="AA120" s="141"/>
      <c r="AB120" s="141"/>
      <c r="AC120" s="141"/>
      <c r="AD120" s="141"/>
      <c r="AE120" s="141"/>
      <c r="AF120" s="141"/>
      <c r="AG120" s="118" t="str">
        <f t="shared" si="14"/>
        <v xml:space="preserve"> </v>
      </c>
      <c r="AH120" s="141"/>
      <c r="AI120" s="141"/>
      <c r="AJ120" s="141"/>
      <c r="AK120" s="118" t="str">
        <f t="shared" si="15"/>
        <v xml:space="preserve"> </v>
      </c>
      <c r="AL120" s="141"/>
    </row>
    <row r="121" spans="1:38" s="224" customFormat="1" ht="12.75" x14ac:dyDescent="0.2">
      <c r="A121" s="223">
        <v>116</v>
      </c>
      <c r="B121" s="141"/>
      <c r="C121" s="135"/>
      <c r="D121" s="141"/>
      <c r="E121" s="141"/>
      <c r="F121" s="141"/>
      <c r="G121" s="141"/>
      <c r="H121" s="118" t="str">
        <f t="shared" si="8"/>
        <v xml:space="preserve"> </v>
      </c>
      <c r="I121" s="141"/>
      <c r="J121" s="141"/>
      <c r="K121" s="118" t="str">
        <f t="shared" si="9"/>
        <v xml:space="preserve"> </v>
      </c>
      <c r="L121" s="141"/>
      <c r="M121" s="141"/>
      <c r="N121" s="118" t="str">
        <f t="shared" si="10"/>
        <v xml:space="preserve"> </v>
      </c>
      <c r="O121" s="141"/>
      <c r="P121" s="141"/>
      <c r="Q121" s="118" t="str">
        <f t="shared" si="11"/>
        <v xml:space="preserve"> </v>
      </c>
      <c r="R121" s="141"/>
      <c r="S121" s="141"/>
      <c r="T121" s="118" t="str">
        <f t="shared" si="12"/>
        <v xml:space="preserve"> </v>
      </c>
      <c r="U121" s="141"/>
      <c r="V121" s="141"/>
      <c r="W121" s="118" t="str">
        <f t="shared" si="13"/>
        <v xml:space="preserve"> </v>
      </c>
      <c r="X121" s="141"/>
      <c r="Y121" s="141"/>
      <c r="Z121" s="141"/>
      <c r="AA121" s="141"/>
      <c r="AB121" s="141"/>
      <c r="AC121" s="141"/>
      <c r="AD121" s="141"/>
      <c r="AE121" s="141"/>
      <c r="AF121" s="141"/>
      <c r="AG121" s="118" t="str">
        <f t="shared" si="14"/>
        <v xml:space="preserve"> </v>
      </c>
      <c r="AH121" s="141"/>
      <c r="AI121" s="141"/>
      <c r="AJ121" s="141"/>
      <c r="AK121" s="118" t="str">
        <f t="shared" si="15"/>
        <v xml:space="preserve"> </v>
      </c>
      <c r="AL121" s="141"/>
    </row>
    <row r="122" spans="1:38" s="224" customFormat="1" ht="12.75" x14ac:dyDescent="0.2">
      <c r="A122" s="223">
        <v>117</v>
      </c>
      <c r="B122" s="141"/>
      <c r="C122" s="135"/>
      <c r="D122" s="141"/>
      <c r="E122" s="141"/>
      <c r="F122" s="141"/>
      <c r="G122" s="141"/>
      <c r="H122" s="118" t="str">
        <f t="shared" si="8"/>
        <v xml:space="preserve"> </v>
      </c>
      <c r="I122" s="141"/>
      <c r="J122" s="141"/>
      <c r="K122" s="118" t="str">
        <f t="shared" si="9"/>
        <v xml:space="preserve"> </v>
      </c>
      <c r="L122" s="141"/>
      <c r="M122" s="141"/>
      <c r="N122" s="118" t="str">
        <f t="shared" si="10"/>
        <v xml:space="preserve"> </v>
      </c>
      <c r="O122" s="141"/>
      <c r="P122" s="141"/>
      <c r="Q122" s="118" t="str">
        <f t="shared" si="11"/>
        <v xml:space="preserve"> </v>
      </c>
      <c r="R122" s="141"/>
      <c r="S122" s="141"/>
      <c r="T122" s="118" t="str">
        <f t="shared" si="12"/>
        <v xml:space="preserve"> </v>
      </c>
      <c r="U122" s="141"/>
      <c r="V122" s="141"/>
      <c r="W122" s="118" t="str">
        <f t="shared" si="13"/>
        <v xml:space="preserve"> </v>
      </c>
      <c r="X122" s="141"/>
      <c r="Y122" s="141"/>
      <c r="Z122" s="141"/>
      <c r="AA122" s="141"/>
      <c r="AB122" s="141"/>
      <c r="AC122" s="141"/>
      <c r="AD122" s="141"/>
      <c r="AE122" s="141"/>
      <c r="AF122" s="141"/>
      <c r="AG122" s="118" t="str">
        <f t="shared" si="14"/>
        <v xml:space="preserve"> </v>
      </c>
      <c r="AH122" s="141"/>
      <c r="AI122" s="141"/>
      <c r="AJ122" s="141"/>
      <c r="AK122" s="118" t="str">
        <f t="shared" si="15"/>
        <v xml:space="preserve"> </v>
      </c>
      <c r="AL122" s="141"/>
    </row>
    <row r="123" spans="1:38" s="224" customFormat="1" ht="12.75" x14ac:dyDescent="0.2">
      <c r="A123" s="223">
        <v>118</v>
      </c>
      <c r="B123" s="141"/>
      <c r="C123" s="135"/>
      <c r="D123" s="141"/>
      <c r="E123" s="141"/>
      <c r="F123" s="141"/>
      <c r="G123" s="141"/>
      <c r="H123" s="118" t="str">
        <f t="shared" si="8"/>
        <v xml:space="preserve"> </v>
      </c>
      <c r="I123" s="141"/>
      <c r="J123" s="141"/>
      <c r="K123" s="118" t="str">
        <f t="shared" si="9"/>
        <v xml:space="preserve"> </v>
      </c>
      <c r="L123" s="141"/>
      <c r="M123" s="141"/>
      <c r="N123" s="118" t="str">
        <f t="shared" si="10"/>
        <v xml:space="preserve"> </v>
      </c>
      <c r="O123" s="141"/>
      <c r="P123" s="141"/>
      <c r="Q123" s="118" t="str">
        <f t="shared" si="11"/>
        <v xml:space="preserve"> </v>
      </c>
      <c r="R123" s="141"/>
      <c r="S123" s="141"/>
      <c r="T123" s="118" t="str">
        <f t="shared" si="12"/>
        <v xml:space="preserve"> </v>
      </c>
      <c r="U123" s="141"/>
      <c r="V123" s="141"/>
      <c r="W123" s="118" t="str">
        <f t="shared" si="13"/>
        <v xml:space="preserve"> </v>
      </c>
      <c r="X123" s="141"/>
      <c r="Y123" s="141"/>
      <c r="Z123" s="141"/>
      <c r="AA123" s="141"/>
      <c r="AB123" s="141"/>
      <c r="AC123" s="141"/>
      <c r="AD123" s="141"/>
      <c r="AE123" s="141"/>
      <c r="AF123" s="141"/>
      <c r="AG123" s="118" t="str">
        <f t="shared" si="14"/>
        <v xml:space="preserve"> </v>
      </c>
      <c r="AH123" s="141"/>
      <c r="AI123" s="141"/>
      <c r="AJ123" s="141"/>
      <c r="AK123" s="118" t="str">
        <f t="shared" si="15"/>
        <v xml:space="preserve"> </v>
      </c>
      <c r="AL123" s="141"/>
    </row>
    <row r="124" spans="1:38" s="224" customFormat="1" ht="12.75" x14ac:dyDescent="0.2">
      <c r="A124" s="223">
        <v>119</v>
      </c>
      <c r="B124" s="141"/>
      <c r="C124" s="135"/>
      <c r="D124" s="141"/>
      <c r="E124" s="141"/>
      <c r="F124" s="141"/>
      <c r="G124" s="141"/>
      <c r="H124" s="118" t="str">
        <f t="shared" si="8"/>
        <v xml:space="preserve"> </v>
      </c>
      <c r="I124" s="141"/>
      <c r="J124" s="141"/>
      <c r="K124" s="118" t="str">
        <f t="shared" si="9"/>
        <v xml:space="preserve"> </v>
      </c>
      <c r="L124" s="141"/>
      <c r="M124" s="141"/>
      <c r="N124" s="118" t="str">
        <f t="shared" si="10"/>
        <v xml:space="preserve"> </v>
      </c>
      <c r="O124" s="141"/>
      <c r="P124" s="141"/>
      <c r="Q124" s="118" t="str">
        <f t="shared" si="11"/>
        <v xml:space="preserve"> </v>
      </c>
      <c r="R124" s="141"/>
      <c r="S124" s="141"/>
      <c r="T124" s="118" t="str">
        <f t="shared" si="12"/>
        <v xml:space="preserve"> </v>
      </c>
      <c r="U124" s="141"/>
      <c r="V124" s="141"/>
      <c r="W124" s="118" t="str">
        <f t="shared" si="13"/>
        <v xml:space="preserve"> </v>
      </c>
      <c r="X124" s="141"/>
      <c r="Y124" s="141"/>
      <c r="Z124" s="141"/>
      <c r="AA124" s="141"/>
      <c r="AB124" s="141"/>
      <c r="AC124" s="141"/>
      <c r="AD124" s="141"/>
      <c r="AE124" s="141"/>
      <c r="AF124" s="141"/>
      <c r="AG124" s="118" t="str">
        <f t="shared" si="14"/>
        <v xml:space="preserve"> </v>
      </c>
      <c r="AH124" s="141"/>
      <c r="AI124" s="141"/>
      <c r="AJ124" s="141"/>
      <c r="AK124" s="118" t="str">
        <f t="shared" si="15"/>
        <v xml:space="preserve"> </v>
      </c>
      <c r="AL124" s="141"/>
    </row>
    <row r="125" spans="1:38" s="224" customFormat="1" ht="12.75" x14ac:dyDescent="0.2">
      <c r="A125" s="223">
        <v>120</v>
      </c>
      <c r="B125" s="141"/>
      <c r="C125" s="135"/>
      <c r="D125" s="141"/>
      <c r="E125" s="141"/>
      <c r="F125" s="141"/>
      <c r="G125" s="141"/>
      <c r="H125" s="118" t="str">
        <f t="shared" si="8"/>
        <v xml:space="preserve"> </v>
      </c>
      <c r="I125" s="141"/>
      <c r="J125" s="141"/>
      <c r="K125" s="118" t="str">
        <f t="shared" si="9"/>
        <v xml:space="preserve"> </v>
      </c>
      <c r="L125" s="141"/>
      <c r="M125" s="141"/>
      <c r="N125" s="118" t="str">
        <f t="shared" si="10"/>
        <v xml:space="preserve"> </v>
      </c>
      <c r="O125" s="141"/>
      <c r="P125" s="141"/>
      <c r="Q125" s="118" t="str">
        <f t="shared" si="11"/>
        <v xml:space="preserve"> </v>
      </c>
      <c r="R125" s="141"/>
      <c r="S125" s="141"/>
      <c r="T125" s="118" t="str">
        <f t="shared" si="12"/>
        <v xml:space="preserve"> </v>
      </c>
      <c r="U125" s="141"/>
      <c r="V125" s="141"/>
      <c r="W125" s="118" t="str">
        <f t="shared" si="13"/>
        <v xml:space="preserve"> </v>
      </c>
      <c r="X125" s="141"/>
      <c r="Y125" s="141"/>
      <c r="Z125" s="141"/>
      <c r="AA125" s="141"/>
      <c r="AB125" s="141"/>
      <c r="AC125" s="141"/>
      <c r="AD125" s="141"/>
      <c r="AE125" s="141"/>
      <c r="AF125" s="141"/>
      <c r="AG125" s="118" t="str">
        <f t="shared" si="14"/>
        <v xml:space="preserve"> </v>
      </c>
      <c r="AH125" s="141"/>
      <c r="AI125" s="141"/>
      <c r="AJ125" s="141"/>
      <c r="AK125" s="118" t="str">
        <f t="shared" si="15"/>
        <v xml:space="preserve"> </v>
      </c>
      <c r="AL125" s="141"/>
    </row>
    <row r="126" spans="1:38" s="224" customFormat="1" ht="12.75" x14ac:dyDescent="0.2">
      <c r="A126" s="223">
        <v>121</v>
      </c>
      <c r="B126" s="141"/>
      <c r="C126" s="135"/>
      <c r="D126" s="141"/>
      <c r="E126" s="141"/>
      <c r="F126" s="141"/>
      <c r="G126" s="141"/>
      <c r="H126" s="118" t="str">
        <f t="shared" si="8"/>
        <v xml:space="preserve"> </v>
      </c>
      <c r="I126" s="141"/>
      <c r="J126" s="141"/>
      <c r="K126" s="118" t="str">
        <f t="shared" si="9"/>
        <v xml:space="preserve"> </v>
      </c>
      <c r="L126" s="141"/>
      <c r="M126" s="141"/>
      <c r="N126" s="118" t="str">
        <f t="shared" si="10"/>
        <v xml:space="preserve"> </v>
      </c>
      <c r="O126" s="141"/>
      <c r="P126" s="141"/>
      <c r="Q126" s="118" t="str">
        <f t="shared" si="11"/>
        <v xml:space="preserve"> </v>
      </c>
      <c r="R126" s="141"/>
      <c r="S126" s="141"/>
      <c r="T126" s="118" t="str">
        <f t="shared" si="12"/>
        <v xml:space="preserve"> </v>
      </c>
      <c r="U126" s="141"/>
      <c r="V126" s="141"/>
      <c r="W126" s="118" t="str">
        <f t="shared" si="13"/>
        <v xml:space="preserve"> </v>
      </c>
      <c r="X126" s="141"/>
      <c r="Y126" s="141"/>
      <c r="Z126" s="141"/>
      <c r="AA126" s="141"/>
      <c r="AB126" s="141"/>
      <c r="AC126" s="141"/>
      <c r="AD126" s="141"/>
      <c r="AE126" s="141"/>
      <c r="AF126" s="141"/>
      <c r="AG126" s="118" t="str">
        <f t="shared" si="14"/>
        <v xml:space="preserve"> </v>
      </c>
      <c r="AH126" s="141"/>
      <c r="AI126" s="141"/>
      <c r="AJ126" s="141"/>
      <c r="AK126" s="118" t="str">
        <f t="shared" si="15"/>
        <v xml:space="preserve"> </v>
      </c>
      <c r="AL126" s="141"/>
    </row>
    <row r="127" spans="1:38" s="224" customFormat="1" ht="12.75" x14ac:dyDescent="0.2">
      <c r="A127" s="223">
        <v>122</v>
      </c>
      <c r="B127" s="141"/>
      <c r="C127" s="135"/>
      <c r="D127" s="141"/>
      <c r="E127" s="141"/>
      <c r="F127" s="141"/>
      <c r="G127" s="141"/>
      <c r="H127" s="118" t="str">
        <f t="shared" si="8"/>
        <v xml:space="preserve"> </v>
      </c>
      <c r="I127" s="141"/>
      <c r="J127" s="141"/>
      <c r="K127" s="118" t="str">
        <f t="shared" si="9"/>
        <v xml:space="preserve"> </v>
      </c>
      <c r="L127" s="141"/>
      <c r="M127" s="141"/>
      <c r="N127" s="118" t="str">
        <f t="shared" si="10"/>
        <v xml:space="preserve"> </v>
      </c>
      <c r="O127" s="141"/>
      <c r="P127" s="141"/>
      <c r="Q127" s="118" t="str">
        <f t="shared" si="11"/>
        <v xml:space="preserve"> </v>
      </c>
      <c r="R127" s="141"/>
      <c r="S127" s="141"/>
      <c r="T127" s="118" t="str">
        <f t="shared" si="12"/>
        <v xml:space="preserve"> </v>
      </c>
      <c r="U127" s="141"/>
      <c r="V127" s="141"/>
      <c r="W127" s="118" t="str">
        <f t="shared" si="13"/>
        <v xml:space="preserve"> </v>
      </c>
      <c r="X127" s="141"/>
      <c r="Y127" s="141"/>
      <c r="Z127" s="141"/>
      <c r="AA127" s="141"/>
      <c r="AB127" s="141"/>
      <c r="AC127" s="141"/>
      <c r="AD127" s="141"/>
      <c r="AE127" s="141"/>
      <c r="AF127" s="141"/>
      <c r="AG127" s="118" t="str">
        <f t="shared" si="14"/>
        <v xml:space="preserve"> </v>
      </c>
      <c r="AH127" s="141"/>
      <c r="AI127" s="141"/>
      <c r="AJ127" s="141"/>
      <c r="AK127" s="118" t="str">
        <f t="shared" si="15"/>
        <v xml:space="preserve"> </v>
      </c>
      <c r="AL127" s="141"/>
    </row>
    <row r="128" spans="1:38" s="224" customFormat="1" ht="12.75" x14ac:dyDescent="0.2">
      <c r="A128" s="223">
        <v>123</v>
      </c>
      <c r="B128" s="141"/>
      <c r="C128" s="135"/>
      <c r="D128" s="141"/>
      <c r="E128" s="141"/>
      <c r="F128" s="141"/>
      <c r="G128" s="141"/>
      <c r="H128" s="118" t="str">
        <f t="shared" si="8"/>
        <v xml:space="preserve"> </v>
      </c>
      <c r="I128" s="141"/>
      <c r="J128" s="141"/>
      <c r="K128" s="118" t="str">
        <f t="shared" si="9"/>
        <v xml:space="preserve"> </v>
      </c>
      <c r="L128" s="141"/>
      <c r="M128" s="141"/>
      <c r="N128" s="118" t="str">
        <f t="shared" si="10"/>
        <v xml:space="preserve"> </v>
      </c>
      <c r="O128" s="141"/>
      <c r="P128" s="141"/>
      <c r="Q128" s="118" t="str">
        <f t="shared" si="11"/>
        <v xml:space="preserve"> </v>
      </c>
      <c r="R128" s="141"/>
      <c r="S128" s="141"/>
      <c r="T128" s="118" t="str">
        <f t="shared" si="12"/>
        <v xml:space="preserve"> </v>
      </c>
      <c r="U128" s="141"/>
      <c r="V128" s="141"/>
      <c r="W128" s="118" t="str">
        <f t="shared" si="13"/>
        <v xml:space="preserve"> </v>
      </c>
      <c r="X128" s="141"/>
      <c r="Y128" s="141"/>
      <c r="Z128" s="141"/>
      <c r="AA128" s="141"/>
      <c r="AB128" s="141"/>
      <c r="AC128" s="141"/>
      <c r="AD128" s="141"/>
      <c r="AE128" s="141"/>
      <c r="AF128" s="141"/>
      <c r="AG128" s="118" t="str">
        <f t="shared" si="14"/>
        <v xml:space="preserve"> </v>
      </c>
      <c r="AH128" s="141"/>
      <c r="AI128" s="141"/>
      <c r="AJ128" s="141"/>
      <c r="AK128" s="118" t="str">
        <f t="shared" si="15"/>
        <v xml:space="preserve"> </v>
      </c>
      <c r="AL128" s="141"/>
    </row>
    <row r="129" spans="1:38" s="224" customFormat="1" ht="12.75" x14ac:dyDescent="0.2">
      <c r="A129" s="223">
        <v>124</v>
      </c>
      <c r="B129" s="141"/>
      <c r="C129" s="135"/>
      <c r="D129" s="141"/>
      <c r="E129" s="141"/>
      <c r="F129" s="141"/>
      <c r="G129" s="141"/>
      <c r="H129" s="118" t="str">
        <f t="shared" si="8"/>
        <v xml:space="preserve"> </v>
      </c>
      <c r="I129" s="141"/>
      <c r="J129" s="141"/>
      <c r="K129" s="118" t="str">
        <f t="shared" si="9"/>
        <v xml:space="preserve"> </v>
      </c>
      <c r="L129" s="141"/>
      <c r="M129" s="141"/>
      <c r="N129" s="118" t="str">
        <f t="shared" si="10"/>
        <v xml:space="preserve"> </v>
      </c>
      <c r="O129" s="141"/>
      <c r="P129" s="141"/>
      <c r="Q129" s="118" t="str">
        <f t="shared" si="11"/>
        <v xml:space="preserve"> </v>
      </c>
      <c r="R129" s="141"/>
      <c r="S129" s="141"/>
      <c r="T129" s="118" t="str">
        <f t="shared" si="12"/>
        <v xml:space="preserve"> </v>
      </c>
      <c r="U129" s="141"/>
      <c r="V129" s="141"/>
      <c r="W129" s="118" t="str">
        <f t="shared" si="13"/>
        <v xml:space="preserve"> </v>
      </c>
      <c r="X129" s="141"/>
      <c r="Y129" s="141"/>
      <c r="Z129" s="141"/>
      <c r="AA129" s="141"/>
      <c r="AB129" s="141"/>
      <c r="AC129" s="141"/>
      <c r="AD129" s="141"/>
      <c r="AE129" s="141"/>
      <c r="AF129" s="141"/>
      <c r="AG129" s="118" t="str">
        <f t="shared" si="14"/>
        <v xml:space="preserve"> </v>
      </c>
      <c r="AH129" s="141"/>
      <c r="AI129" s="141"/>
      <c r="AJ129" s="141"/>
      <c r="AK129" s="118" t="str">
        <f t="shared" si="15"/>
        <v xml:space="preserve"> </v>
      </c>
      <c r="AL129" s="141"/>
    </row>
    <row r="130" spans="1:38" s="224" customFormat="1" ht="12.75" x14ac:dyDescent="0.2">
      <c r="A130" s="223">
        <v>125</v>
      </c>
      <c r="B130" s="141"/>
      <c r="C130" s="135"/>
      <c r="D130" s="141"/>
      <c r="E130" s="141"/>
      <c r="F130" s="141"/>
      <c r="G130" s="141"/>
      <c r="H130" s="118" t="str">
        <f t="shared" si="8"/>
        <v xml:space="preserve"> </v>
      </c>
      <c r="I130" s="141"/>
      <c r="J130" s="141"/>
      <c r="K130" s="118" t="str">
        <f t="shared" si="9"/>
        <v xml:space="preserve"> </v>
      </c>
      <c r="L130" s="141"/>
      <c r="M130" s="141"/>
      <c r="N130" s="118" t="str">
        <f t="shared" si="10"/>
        <v xml:space="preserve"> </v>
      </c>
      <c r="O130" s="141"/>
      <c r="P130" s="141"/>
      <c r="Q130" s="118" t="str">
        <f t="shared" si="11"/>
        <v xml:space="preserve"> </v>
      </c>
      <c r="R130" s="141"/>
      <c r="S130" s="141"/>
      <c r="T130" s="118" t="str">
        <f t="shared" si="12"/>
        <v xml:space="preserve"> </v>
      </c>
      <c r="U130" s="141"/>
      <c r="V130" s="141"/>
      <c r="W130" s="118" t="str">
        <f t="shared" si="13"/>
        <v xml:space="preserve"> </v>
      </c>
      <c r="X130" s="141"/>
      <c r="Y130" s="141"/>
      <c r="Z130" s="141"/>
      <c r="AA130" s="141"/>
      <c r="AB130" s="141"/>
      <c r="AC130" s="141"/>
      <c r="AD130" s="141"/>
      <c r="AE130" s="141"/>
      <c r="AF130" s="141"/>
      <c r="AG130" s="118" t="str">
        <f t="shared" si="14"/>
        <v xml:space="preserve"> </v>
      </c>
      <c r="AH130" s="141"/>
      <c r="AI130" s="141"/>
      <c r="AJ130" s="141"/>
      <c r="AK130" s="118" t="str">
        <f t="shared" si="15"/>
        <v xml:space="preserve"> </v>
      </c>
      <c r="AL130" s="141"/>
    </row>
    <row r="131" spans="1:38" s="224" customFormat="1" ht="12.75" x14ac:dyDescent="0.2">
      <c r="A131" s="223">
        <v>126</v>
      </c>
      <c r="B131" s="141"/>
      <c r="C131" s="135"/>
      <c r="D131" s="141"/>
      <c r="E131" s="141"/>
      <c r="F131" s="141"/>
      <c r="G131" s="141"/>
      <c r="H131" s="118" t="str">
        <f t="shared" si="8"/>
        <v xml:space="preserve"> </v>
      </c>
      <c r="I131" s="141"/>
      <c r="J131" s="141"/>
      <c r="K131" s="118" t="str">
        <f t="shared" si="9"/>
        <v xml:space="preserve"> </v>
      </c>
      <c r="L131" s="141"/>
      <c r="M131" s="141"/>
      <c r="N131" s="118" t="str">
        <f t="shared" si="10"/>
        <v xml:space="preserve"> </v>
      </c>
      <c r="O131" s="141"/>
      <c r="P131" s="141"/>
      <c r="Q131" s="118" t="str">
        <f t="shared" si="11"/>
        <v xml:space="preserve"> </v>
      </c>
      <c r="R131" s="141"/>
      <c r="S131" s="141"/>
      <c r="T131" s="118" t="str">
        <f t="shared" si="12"/>
        <v xml:space="preserve"> </v>
      </c>
      <c r="U131" s="141"/>
      <c r="V131" s="141"/>
      <c r="W131" s="118" t="str">
        <f t="shared" si="13"/>
        <v xml:space="preserve"> </v>
      </c>
      <c r="X131" s="141"/>
      <c r="Y131" s="141"/>
      <c r="Z131" s="141"/>
      <c r="AA131" s="141"/>
      <c r="AB131" s="141"/>
      <c r="AC131" s="141"/>
      <c r="AD131" s="141"/>
      <c r="AE131" s="141"/>
      <c r="AF131" s="141"/>
      <c r="AG131" s="118" t="str">
        <f t="shared" si="14"/>
        <v xml:space="preserve"> </v>
      </c>
      <c r="AH131" s="141"/>
      <c r="AI131" s="141"/>
      <c r="AJ131" s="141"/>
      <c r="AK131" s="118" t="str">
        <f t="shared" si="15"/>
        <v xml:space="preserve"> </v>
      </c>
      <c r="AL131" s="141"/>
    </row>
    <row r="132" spans="1:38" s="224" customFormat="1" ht="12.75" x14ac:dyDescent="0.2">
      <c r="A132" s="223">
        <v>127</v>
      </c>
      <c r="B132" s="141"/>
      <c r="C132" s="135"/>
      <c r="D132" s="141"/>
      <c r="E132" s="141"/>
      <c r="F132" s="141"/>
      <c r="G132" s="141"/>
      <c r="H132" s="118" t="str">
        <f t="shared" si="8"/>
        <v xml:space="preserve"> </v>
      </c>
      <c r="I132" s="141"/>
      <c r="J132" s="141"/>
      <c r="K132" s="118" t="str">
        <f t="shared" si="9"/>
        <v xml:space="preserve"> </v>
      </c>
      <c r="L132" s="141"/>
      <c r="M132" s="141"/>
      <c r="N132" s="118" t="str">
        <f t="shared" si="10"/>
        <v xml:space="preserve"> </v>
      </c>
      <c r="O132" s="141"/>
      <c r="P132" s="141"/>
      <c r="Q132" s="118" t="str">
        <f t="shared" si="11"/>
        <v xml:space="preserve"> </v>
      </c>
      <c r="R132" s="141"/>
      <c r="S132" s="141"/>
      <c r="T132" s="118" t="str">
        <f t="shared" si="12"/>
        <v xml:space="preserve"> </v>
      </c>
      <c r="U132" s="141"/>
      <c r="V132" s="141"/>
      <c r="W132" s="118" t="str">
        <f t="shared" si="13"/>
        <v xml:space="preserve"> </v>
      </c>
      <c r="X132" s="141"/>
      <c r="Y132" s="141"/>
      <c r="Z132" s="141"/>
      <c r="AA132" s="141"/>
      <c r="AB132" s="141"/>
      <c r="AC132" s="141"/>
      <c r="AD132" s="141"/>
      <c r="AE132" s="141"/>
      <c r="AF132" s="141"/>
      <c r="AG132" s="118" t="str">
        <f t="shared" si="14"/>
        <v xml:space="preserve"> </v>
      </c>
      <c r="AH132" s="141"/>
      <c r="AI132" s="141"/>
      <c r="AJ132" s="141"/>
      <c r="AK132" s="118" t="str">
        <f t="shared" si="15"/>
        <v xml:space="preserve"> </v>
      </c>
      <c r="AL132" s="141"/>
    </row>
    <row r="133" spans="1:38" s="224" customFormat="1" ht="12.75" x14ac:dyDescent="0.2">
      <c r="A133" s="223">
        <v>128</v>
      </c>
      <c r="B133" s="141"/>
      <c r="C133" s="135"/>
      <c r="D133" s="141"/>
      <c r="E133" s="141"/>
      <c r="F133" s="141"/>
      <c r="G133" s="141"/>
      <c r="H133" s="118" t="str">
        <f t="shared" si="8"/>
        <v xml:space="preserve"> </v>
      </c>
      <c r="I133" s="141"/>
      <c r="J133" s="141"/>
      <c r="K133" s="118" t="str">
        <f t="shared" si="9"/>
        <v xml:space="preserve"> </v>
      </c>
      <c r="L133" s="141"/>
      <c r="M133" s="141"/>
      <c r="N133" s="118" t="str">
        <f t="shared" si="10"/>
        <v xml:space="preserve"> </v>
      </c>
      <c r="O133" s="141"/>
      <c r="P133" s="141"/>
      <c r="Q133" s="118" t="str">
        <f t="shared" si="11"/>
        <v xml:space="preserve"> </v>
      </c>
      <c r="R133" s="141"/>
      <c r="S133" s="141"/>
      <c r="T133" s="118" t="str">
        <f t="shared" si="12"/>
        <v xml:space="preserve"> </v>
      </c>
      <c r="U133" s="141"/>
      <c r="V133" s="141"/>
      <c r="W133" s="118" t="str">
        <f t="shared" si="13"/>
        <v xml:space="preserve"> </v>
      </c>
      <c r="X133" s="141"/>
      <c r="Y133" s="141"/>
      <c r="Z133" s="141"/>
      <c r="AA133" s="141"/>
      <c r="AB133" s="141"/>
      <c r="AC133" s="141"/>
      <c r="AD133" s="141"/>
      <c r="AE133" s="141"/>
      <c r="AF133" s="141"/>
      <c r="AG133" s="118" t="str">
        <f t="shared" si="14"/>
        <v xml:space="preserve"> </v>
      </c>
      <c r="AH133" s="141"/>
      <c r="AI133" s="141"/>
      <c r="AJ133" s="141"/>
      <c r="AK133" s="118" t="str">
        <f t="shared" si="15"/>
        <v xml:space="preserve"> </v>
      </c>
      <c r="AL133" s="141"/>
    </row>
    <row r="134" spans="1:38" s="224" customFormat="1" ht="12.75" x14ac:dyDescent="0.2">
      <c r="A134" s="223">
        <v>129</v>
      </c>
      <c r="B134" s="141"/>
      <c r="C134" s="135"/>
      <c r="D134" s="141"/>
      <c r="E134" s="141"/>
      <c r="F134" s="141"/>
      <c r="G134" s="141"/>
      <c r="H134" s="118" t="str">
        <f t="shared" si="8"/>
        <v xml:space="preserve"> </v>
      </c>
      <c r="I134" s="141"/>
      <c r="J134" s="141"/>
      <c r="K134" s="118" t="str">
        <f t="shared" si="9"/>
        <v xml:space="preserve"> </v>
      </c>
      <c r="L134" s="141"/>
      <c r="M134" s="141"/>
      <c r="N134" s="118" t="str">
        <f t="shared" si="10"/>
        <v xml:space="preserve"> </v>
      </c>
      <c r="O134" s="141"/>
      <c r="P134" s="141"/>
      <c r="Q134" s="118" t="str">
        <f t="shared" si="11"/>
        <v xml:space="preserve"> </v>
      </c>
      <c r="R134" s="141"/>
      <c r="S134" s="141"/>
      <c r="T134" s="118" t="str">
        <f t="shared" si="12"/>
        <v xml:space="preserve"> </v>
      </c>
      <c r="U134" s="141"/>
      <c r="V134" s="141"/>
      <c r="W134" s="118" t="str">
        <f t="shared" si="13"/>
        <v xml:space="preserve"> </v>
      </c>
      <c r="X134" s="141"/>
      <c r="Y134" s="141"/>
      <c r="Z134" s="141"/>
      <c r="AA134" s="141"/>
      <c r="AB134" s="141"/>
      <c r="AC134" s="141"/>
      <c r="AD134" s="141"/>
      <c r="AE134" s="141"/>
      <c r="AF134" s="141"/>
      <c r="AG134" s="118" t="str">
        <f t="shared" si="14"/>
        <v xml:space="preserve"> </v>
      </c>
      <c r="AH134" s="141"/>
      <c r="AI134" s="141"/>
      <c r="AJ134" s="141"/>
      <c r="AK134" s="118" t="str">
        <f t="shared" si="15"/>
        <v xml:space="preserve"> </v>
      </c>
      <c r="AL134" s="141"/>
    </row>
    <row r="135" spans="1:38" s="224" customFormat="1" ht="12.75" x14ac:dyDescent="0.2">
      <c r="A135" s="223">
        <v>130</v>
      </c>
      <c r="B135" s="141"/>
      <c r="C135" s="135"/>
      <c r="D135" s="141"/>
      <c r="E135" s="141"/>
      <c r="F135" s="141"/>
      <c r="G135" s="141"/>
      <c r="H135" s="118" t="str">
        <f t="shared" ref="H135:H198" si="16">IF(G135,G135/F135," ")</f>
        <v xml:space="preserve"> </v>
      </c>
      <c r="I135" s="141"/>
      <c r="J135" s="141"/>
      <c r="K135" s="118" t="str">
        <f t="shared" ref="K135:K198" si="17">IF(J135,J135/I135," ")</f>
        <v xml:space="preserve"> </v>
      </c>
      <c r="L135" s="141"/>
      <c r="M135" s="141"/>
      <c r="N135" s="118" t="str">
        <f t="shared" ref="N135:N198" si="18">IF(M135,M135/L135," ")</f>
        <v xml:space="preserve"> </v>
      </c>
      <c r="O135" s="141"/>
      <c r="P135" s="141"/>
      <c r="Q135" s="118" t="str">
        <f t="shared" ref="Q135:Q198" si="19">IF(P135,P135/O135," ")</f>
        <v xml:space="preserve"> </v>
      </c>
      <c r="R135" s="141"/>
      <c r="S135" s="141"/>
      <c r="T135" s="118" t="str">
        <f t="shared" ref="T135:T198" si="20">IF(S135,S135/R135," ")</f>
        <v xml:space="preserve"> </v>
      </c>
      <c r="U135" s="141"/>
      <c r="V135" s="141"/>
      <c r="W135" s="118" t="str">
        <f t="shared" ref="W135:W198" si="21">IF(V135,V135/U135," ")</f>
        <v xml:space="preserve"> </v>
      </c>
      <c r="X135" s="141"/>
      <c r="Y135" s="141"/>
      <c r="Z135" s="141"/>
      <c r="AA135" s="141"/>
      <c r="AB135" s="141"/>
      <c r="AC135" s="141"/>
      <c r="AD135" s="141"/>
      <c r="AE135" s="141"/>
      <c r="AF135" s="141"/>
      <c r="AG135" s="118" t="str">
        <f t="shared" ref="AG135:AG198" si="22">IF(AF135,AF135/AE135," ")</f>
        <v xml:space="preserve"> </v>
      </c>
      <c r="AH135" s="141"/>
      <c r="AI135" s="141"/>
      <c r="AJ135" s="141"/>
      <c r="AK135" s="118" t="str">
        <f t="shared" ref="AK135:AK198" si="23">IF(AJ135,AJ135/AI135," ")</f>
        <v xml:space="preserve"> </v>
      </c>
      <c r="AL135" s="141"/>
    </row>
    <row r="136" spans="1:38" s="224" customFormat="1" ht="12.75" x14ac:dyDescent="0.2">
      <c r="A136" s="223">
        <v>131</v>
      </c>
      <c r="B136" s="141"/>
      <c r="C136" s="135"/>
      <c r="D136" s="141"/>
      <c r="E136" s="141"/>
      <c r="F136" s="141"/>
      <c r="G136" s="141"/>
      <c r="H136" s="118" t="str">
        <f t="shared" si="16"/>
        <v xml:space="preserve"> </v>
      </c>
      <c r="I136" s="141"/>
      <c r="J136" s="141"/>
      <c r="K136" s="118" t="str">
        <f t="shared" si="17"/>
        <v xml:space="preserve"> </v>
      </c>
      <c r="L136" s="141"/>
      <c r="M136" s="141"/>
      <c r="N136" s="118" t="str">
        <f t="shared" si="18"/>
        <v xml:space="preserve"> </v>
      </c>
      <c r="O136" s="141"/>
      <c r="P136" s="141"/>
      <c r="Q136" s="118" t="str">
        <f t="shared" si="19"/>
        <v xml:space="preserve"> </v>
      </c>
      <c r="R136" s="141"/>
      <c r="S136" s="141"/>
      <c r="T136" s="118" t="str">
        <f t="shared" si="20"/>
        <v xml:space="preserve"> </v>
      </c>
      <c r="U136" s="141"/>
      <c r="V136" s="141"/>
      <c r="W136" s="118" t="str">
        <f t="shared" si="21"/>
        <v xml:space="preserve"> </v>
      </c>
      <c r="X136" s="141"/>
      <c r="Y136" s="141"/>
      <c r="Z136" s="141"/>
      <c r="AA136" s="141"/>
      <c r="AB136" s="141"/>
      <c r="AC136" s="141"/>
      <c r="AD136" s="141"/>
      <c r="AE136" s="141"/>
      <c r="AF136" s="141"/>
      <c r="AG136" s="118" t="str">
        <f t="shared" si="22"/>
        <v xml:space="preserve"> </v>
      </c>
      <c r="AH136" s="141"/>
      <c r="AI136" s="141"/>
      <c r="AJ136" s="141"/>
      <c r="AK136" s="118" t="str">
        <f t="shared" si="23"/>
        <v xml:space="preserve"> </v>
      </c>
      <c r="AL136" s="141"/>
    </row>
    <row r="137" spans="1:38" s="224" customFormat="1" ht="12.75" x14ac:dyDescent="0.2">
      <c r="A137" s="223">
        <v>132</v>
      </c>
      <c r="B137" s="141"/>
      <c r="C137" s="135"/>
      <c r="D137" s="141"/>
      <c r="E137" s="141"/>
      <c r="F137" s="141"/>
      <c r="G137" s="141"/>
      <c r="H137" s="118" t="str">
        <f t="shared" si="16"/>
        <v xml:space="preserve"> </v>
      </c>
      <c r="I137" s="141"/>
      <c r="J137" s="141"/>
      <c r="K137" s="118" t="str">
        <f t="shared" si="17"/>
        <v xml:space="preserve"> </v>
      </c>
      <c r="L137" s="141"/>
      <c r="M137" s="141"/>
      <c r="N137" s="118" t="str">
        <f t="shared" si="18"/>
        <v xml:space="preserve"> </v>
      </c>
      <c r="O137" s="141"/>
      <c r="P137" s="141"/>
      <c r="Q137" s="118" t="str">
        <f t="shared" si="19"/>
        <v xml:space="preserve"> </v>
      </c>
      <c r="R137" s="141"/>
      <c r="S137" s="141"/>
      <c r="T137" s="118" t="str">
        <f t="shared" si="20"/>
        <v xml:space="preserve"> </v>
      </c>
      <c r="U137" s="141"/>
      <c r="V137" s="141"/>
      <c r="W137" s="118" t="str">
        <f t="shared" si="21"/>
        <v xml:space="preserve"> </v>
      </c>
      <c r="X137" s="141"/>
      <c r="Y137" s="141"/>
      <c r="Z137" s="141"/>
      <c r="AA137" s="141"/>
      <c r="AB137" s="141"/>
      <c r="AC137" s="141"/>
      <c r="AD137" s="141"/>
      <c r="AE137" s="141"/>
      <c r="AF137" s="141"/>
      <c r="AG137" s="118" t="str">
        <f t="shared" si="22"/>
        <v xml:space="preserve"> </v>
      </c>
      <c r="AH137" s="141"/>
      <c r="AI137" s="141"/>
      <c r="AJ137" s="141"/>
      <c r="AK137" s="118" t="str">
        <f t="shared" si="23"/>
        <v xml:space="preserve"> </v>
      </c>
      <c r="AL137" s="141"/>
    </row>
    <row r="138" spans="1:38" s="224" customFormat="1" ht="12.75" x14ac:dyDescent="0.2">
      <c r="A138" s="223">
        <v>133</v>
      </c>
      <c r="B138" s="141"/>
      <c r="C138" s="135"/>
      <c r="D138" s="141"/>
      <c r="E138" s="141"/>
      <c r="F138" s="141"/>
      <c r="G138" s="141"/>
      <c r="H138" s="118" t="str">
        <f t="shared" si="16"/>
        <v xml:space="preserve"> </v>
      </c>
      <c r="I138" s="141"/>
      <c r="J138" s="141"/>
      <c r="K138" s="118" t="str">
        <f t="shared" si="17"/>
        <v xml:space="preserve"> </v>
      </c>
      <c r="L138" s="141"/>
      <c r="M138" s="141"/>
      <c r="N138" s="118" t="str">
        <f t="shared" si="18"/>
        <v xml:space="preserve"> </v>
      </c>
      <c r="O138" s="141"/>
      <c r="P138" s="141"/>
      <c r="Q138" s="118" t="str">
        <f t="shared" si="19"/>
        <v xml:space="preserve"> </v>
      </c>
      <c r="R138" s="141"/>
      <c r="S138" s="141"/>
      <c r="T138" s="118" t="str">
        <f t="shared" si="20"/>
        <v xml:space="preserve"> </v>
      </c>
      <c r="U138" s="141"/>
      <c r="V138" s="141"/>
      <c r="W138" s="118" t="str">
        <f t="shared" si="21"/>
        <v xml:space="preserve"> </v>
      </c>
      <c r="X138" s="141"/>
      <c r="Y138" s="141"/>
      <c r="Z138" s="141"/>
      <c r="AA138" s="141"/>
      <c r="AB138" s="141"/>
      <c r="AC138" s="141"/>
      <c r="AD138" s="141"/>
      <c r="AE138" s="141"/>
      <c r="AF138" s="141"/>
      <c r="AG138" s="118" t="str">
        <f t="shared" si="22"/>
        <v xml:space="preserve"> </v>
      </c>
      <c r="AH138" s="141"/>
      <c r="AI138" s="141"/>
      <c r="AJ138" s="141"/>
      <c r="AK138" s="118" t="str">
        <f t="shared" si="23"/>
        <v xml:space="preserve"> </v>
      </c>
      <c r="AL138" s="141"/>
    </row>
    <row r="139" spans="1:38" s="224" customFormat="1" ht="12.75" x14ac:dyDescent="0.2">
      <c r="A139" s="223">
        <v>134</v>
      </c>
      <c r="B139" s="141"/>
      <c r="C139" s="135"/>
      <c r="D139" s="141"/>
      <c r="E139" s="141"/>
      <c r="F139" s="141"/>
      <c r="G139" s="141"/>
      <c r="H139" s="118" t="str">
        <f t="shared" si="16"/>
        <v xml:space="preserve"> </v>
      </c>
      <c r="I139" s="141"/>
      <c r="J139" s="141"/>
      <c r="K139" s="118" t="str">
        <f t="shared" si="17"/>
        <v xml:space="preserve"> </v>
      </c>
      <c r="L139" s="141"/>
      <c r="M139" s="141"/>
      <c r="N139" s="118" t="str">
        <f t="shared" si="18"/>
        <v xml:space="preserve"> </v>
      </c>
      <c r="O139" s="141"/>
      <c r="P139" s="141"/>
      <c r="Q139" s="118" t="str">
        <f t="shared" si="19"/>
        <v xml:space="preserve"> </v>
      </c>
      <c r="R139" s="141"/>
      <c r="S139" s="141"/>
      <c r="T139" s="118" t="str">
        <f t="shared" si="20"/>
        <v xml:space="preserve"> </v>
      </c>
      <c r="U139" s="141"/>
      <c r="V139" s="141"/>
      <c r="W139" s="118" t="str">
        <f t="shared" si="21"/>
        <v xml:space="preserve"> </v>
      </c>
      <c r="X139" s="141"/>
      <c r="Y139" s="141"/>
      <c r="Z139" s="141"/>
      <c r="AA139" s="141"/>
      <c r="AB139" s="141"/>
      <c r="AC139" s="141"/>
      <c r="AD139" s="141"/>
      <c r="AE139" s="141"/>
      <c r="AF139" s="141"/>
      <c r="AG139" s="118" t="str">
        <f t="shared" si="22"/>
        <v xml:space="preserve"> </v>
      </c>
      <c r="AH139" s="141"/>
      <c r="AI139" s="141"/>
      <c r="AJ139" s="141"/>
      <c r="AK139" s="118" t="str">
        <f t="shared" si="23"/>
        <v xml:space="preserve"> </v>
      </c>
      <c r="AL139" s="141"/>
    </row>
    <row r="140" spans="1:38" s="224" customFormat="1" ht="12.75" x14ac:dyDescent="0.2">
      <c r="A140" s="223">
        <v>135</v>
      </c>
      <c r="B140" s="141"/>
      <c r="C140" s="135"/>
      <c r="D140" s="141"/>
      <c r="E140" s="141"/>
      <c r="F140" s="141"/>
      <c r="G140" s="141"/>
      <c r="H140" s="118" t="str">
        <f t="shared" si="16"/>
        <v xml:space="preserve"> </v>
      </c>
      <c r="I140" s="141"/>
      <c r="J140" s="141"/>
      <c r="K140" s="118" t="str">
        <f t="shared" si="17"/>
        <v xml:space="preserve"> </v>
      </c>
      <c r="L140" s="141"/>
      <c r="M140" s="141"/>
      <c r="N140" s="118" t="str">
        <f t="shared" si="18"/>
        <v xml:space="preserve"> </v>
      </c>
      <c r="O140" s="141"/>
      <c r="P140" s="141"/>
      <c r="Q140" s="118" t="str">
        <f t="shared" si="19"/>
        <v xml:space="preserve"> </v>
      </c>
      <c r="R140" s="141"/>
      <c r="S140" s="141"/>
      <c r="T140" s="118" t="str">
        <f t="shared" si="20"/>
        <v xml:space="preserve"> </v>
      </c>
      <c r="U140" s="141"/>
      <c r="V140" s="141"/>
      <c r="W140" s="118" t="str">
        <f t="shared" si="21"/>
        <v xml:space="preserve"> </v>
      </c>
      <c r="X140" s="141"/>
      <c r="Y140" s="141"/>
      <c r="Z140" s="141"/>
      <c r="AA140" s="141"/>
      <c r="AB140" s="141"/>
      <c r="AC140" s="141"/>
      <c r="AD140" s="141"/>
      <c r="AE140" s="141"/>
      <c r="AF140" s="141"/>
      <c r="AG140" s="118" t="str">
        <f t="shared" si="22"/>
        <v xml:space="preserve"> </v>
      </c>
      <c r="AH140" s="141"/>
      <c r="AI140" s="141"/>
      <c r="AJ140" s="141"/>
      <c r="AK140" s="118" t="str">
        <f t="shared" si="23"/>
        <v xml:space="preserve"> </v>
      </c>
      <c r="AL140" s="141"/>
    </row>
    <row r="141" spans="1:38" s="224" customFormat="1" ht="12.75" x14ac:dyDescent="0.2">
      <c r="A141" s="223">
        <v>136</v>
      </c>
      <c r="B141" s="141"/>
      <c r="C141" s="135"/>
      <c r="D141" s="141"/>
      <c r="E141" s="141"/>
      <c r="F141" s="141"/>
      <c r="G141" s="141"/>
      <c r="H141" s="118" t="str">
        <f t="shared" si="16"/>
        <v xml:space="preserve"> </v>
      </c>
      <c r="I141" s="141"/>
      <c r="J141" s="141"/>
      <c r="K141" s="118" t="str">
        <f t="shared" si="17"/>
        <v xml:space="preserve"> </v>
      </c>
      <c r="L141" s="141"/>
      <c r="M141" s="141"/>
      <c r="N141" s="118" t="str">
        <f t="shared" si="18"/>
        <v xml:space="preserve"> </v>
      </c>
      <c r="O141" s="141"/>
      <c r="P141" s="141"/>
      <c r="Q141" s="118" t="str">
        <f t="shared" si="19"/>
        <v xml:space="preserve"> </v>
      </c>
      <c r="R141" s="141"/>
      <c r="S141" s="141"/>
      <c r="T141" s="118" t="str">
        <f t="shared" si="20"/>
        <v xml:space="preserve"> </v>
      </c>
      <c r="U141" s="141"/>
      <c r="V141" s="141"/>
      <c r="W141" s="118" t="str">
        <f t="shared" si="21"/>
        <v xml:space="preserve"> </v>
      </c>
      <c r="X141" s="141"/>
      <c r="Y141" s="141"/>
      <c r="Z141" s="141"/>
      <c r="AA141" s="141"/>
      <c r="AB141" s="141"/>
      <c r="AC141" s="141"/>
      <c r="AD141" s="141"/>
      <c r="AE141" s="141"/>
      <c r="AF141" s="141"/>
      <c r="AG141" s="118" t="str">
        <f t="shared" si="22"/>
        <v xml:space="preserve"> </v>
      </c>
      <c r="AH141" s="141"/>
      <c r="AI141" s="141"/>
      <c r="AJ141" s="141"/>
      <c r="AK141" s="118" t="str">
        <f t="shared" si="23"/>
        <v xml:space="preserve"> </v>
      </c>
      <c r="AL141" s="141"/>
    </row>
    <row r="142" spans="1:38" s="224" customFormat="1" ht="12.75" x14ac:dyDescent="0.2">
      <c r="A142" s="223">
        <v>137</v>
      </c>
      <c r="B142" s="141"/>
      <c r="C142" s="135"/>
      <c r="D142" s="141"/>
      <c r="E142" s="141"/>
      <c r="F142" s="141"/>
      <c r="G142" s="141"/>
      <c r="H142" s="118" t="str">
        <f t="shared" si="16"/>
        <v xml:space="preserve"> </v>
      </c>
      <c r="I142" s="141"/>
      <c r="J142" s="141"/>
      <c r="K142" s="118" t="str">
        <f t="shared" si="17"/>
        <v xml:space="preserve"> </v>
      </c>
      <c r="L142" s="141"/>
      <c r="M142" s="141"/>
      <c r="N142" s="118" t="str">
        <f t="shared" si="18"/>
        <v xml:space="preserve"> </v>
      </c>
      <c r="O142" s="141"/>
      <c r="P142" s="141"/>
      <c r="Q142" s="118" t="str">
        <f t="shared" si="19"/>
        <v xml:space="preserve"> </v>
      </c>
      <c r="R142" s="141"/>
      <c r="S142" s="141"/>
      <c r="T142" s="118" t="str">
        <f t="shared" si="20"/>
        <v xml:space="preserve"> </v>
      </c>
      <c r="U142" s="141"/>
      <c r="V142" s="141"/>
      <c r="W142" s="118" t="str">
        <f t="shared" si="21"/>
        <v xml:space="preserve"> </v>
      </c>
      <c r="X142" s="141"/>
      <c r="Y142" s="141"/>
      <c r="Z142" s="141"/>
      <c r="AA142" s="141"/>
      <c r="AB142" s="141"/>
      <c r="AC142" s="141"/>
      <c r="AD142" s="141"/>
      <c r="AE142" s="141"/>
      <c r="AF142" s="141"/>
      <c r="AG142" s="118" t="str">
        <f t="shared" si="22"/>
        <v xml:space="preserve"> </v>
      </c>
      <c r="AH142" s="141"/>
      <c r="AI142" s="141"/>
      <c r="AJ142" s="141"/>
      <c r="AK142" s="118" t="str">
        <f t="shared" si="23"/>
        <v xml:space="preserve"> </v>
      </c>
      <c r="AL142" s="141"/>
    </row>
    <row r="143" spans="1:38" s="224" customFormat="1" ht="12.75" x14ac:dyDescent="0.2">
      <c r="A143" s="223">
        <v>138</v>
      </c>
      <c r="B143" s="141"/>
      <c r="C143" s="135"/>
      <c r="D143" s="141"/>
      <c r="E143" s="141"/>
      <c r="F143" s="141"/>
      <c r="G143" s="141"/>
      <c r="H143" s="118" t="str">
        <f t="shared" si="16"/>
        <v xml:space="preserve"> </v>
      </c>
      <c r="I143" s="141"/>
      <c r="J143" s="141"/>
      <c r="K143" s="118" t="str">
        <f t="shared" si="17"/>
        <v xml:space="preserve"> </v>
      </c>
      <c r="L143" s="141"/>
      <c r="M143" s="141"/>
      <c r="N143" s="118" t="str">
        <f t="shared" si="18"/>
        <v xml:space="preserve"> </v>
      </c>
      <c r="O143" s="141"/>
      <c r="P143" s="141"/>
      <c r="Q143" s="118" t="str">
        <f t="shared" si="19"/>
        <v xml:space="preserve"> </v>
      </c>
      <c r="R143" s="141"/>
      <c r="S143" s="141"/>
      <c r="T143" s="118" t="str">
        <f t="shared" si="20"/>
        <v xml:space="preserve"> </v>
      </c>
      <c r="U143" s="141"/>
      <c r="V143" s="141"/>
      <c r="W143" s="118" t="str">
        <f t="shared" si="21"/>
        <v xml:space="preserve"> </v>
      </c>
      <c r="X143" s="141"/>
      <c r="Y143" s="141"/>
      <c r="Z143" s="141"/>
      <c r="AA143" s="141"/>
      <c r="AB143" s="141"/>
      <c r="AC143" s="141"/>
      <c r="AD143" s="141"/>
      <c r="AE143" s="141"/>
      <c r="AF143" s="141"/>
      <c r="AG143" s="118" t="str">
        <f t="shared" si="22"/>
        <v xml:space="preserve"> </v>
      </c>
      <c r="AH143" s="141"/>
      <c r="AI143" s="141"/>
      <c r="AJ143" s="141"/>
      <c r="AK143" s="118" t="str">
        <f t="shared" si="23"/>
        <v xml:space="preserve"> </v>
      </c>
      <c r="AL143" s="141"/>
    </row>
    <row r="144" spans="1:38" s="224" customFormat="1" ht="12.75" x14ac:dyDescent="0.2">
      <c r="A144" s="223">
        <v>139</v>
      </c>
      <c r="B144" s="141"/>
      <c r="C144" s="135"/>
      <c r="D144" s="141"/>
      <c r="E144" s="141"/>
      <c r="F144" s="141"/>
      <c r="G144" s="141"/>
      <c r="H144" s="118" t="str">
        <f t="shared" si="16"/>
        <v xml:space="preserve"> </v>
      </c>
      <c r="I144" s="141"/>
      <c r="J144" s="141"/>
      <c r="K144" s="118" t="str">
        <f t="shared" si="17"/>
        <v xml:space="preserve"> </v>
      </c>
      <c r="L144" s="141"/>
      <c r="M144" s="141"/>
      <c r="N144" s="118" t="str">
        <f t="shared" si="18"/>
        <v xml:space="preserve"> </v>
      </c>
      <c r="O144" s="141"/>
      <c r="P144" s="141"/>
      <c r="Q144" s="118" t="str">
        <f t="shared" si="19"/>
        <v xml:space="preserve"> </v>
      </c>
      <c r="R144" s="141"/>
      <c r="S144" s="141"/>
      <c r="T144" s="118" t="str">
        <f t="shared" si="20"/>
        <v xml:space="preserve"> </v>
      </c>
      <c r="U144" s="141"/>
      <c r="V144" s="141"/>
      <c r="W144" s="118" t="str">
        <f t="shared" si="21"/>
        <v xml:space="preserve"> </v>
      </c>
      <c r="X144" s="141"/>
      <c r="Y144" s="141"/>
      <c r="Z144" s="141"/>
      <c r="AA144" s="141"/>
      <c r="AB144" s="141"/>
      <c r="AC144" s="141"/>
      <c r="AD144" s="141"/>
      <c r="AE144" s="141"/>
      <c r="AF144" s="141"/>
      <c r="AG144" s="118" t="str">
        <f t="shared" si="22"/>
        <v xml:space="preserve"> </v>
      </c>
      <c r="AH144" s="141"/>
      <c r="AI144" s="141"/>
      <c r="AJ144" s="141"/>
      <c r="AK144" s="118" t="str">
        <f t="shared" si="23"/>
        <v xml:space="preserve"> </v>
      </c>
      <c r="AL144" s="141"/>
    </row>
    <row r="145" spans="1:38" s="224" customFormat="1" ht="12.75" x14ac:dyDescent="0.2">
      <c r="A145" s="223">
        <v>140</v>
      </c>
      <c r="B145" s="141"/>
      <c r="C145" s="135"/>
      <c r="D145" s="141"/>
      <c r="E145" s="141"/>
      <c r="F145" s="141"/>
      <c r="G145" s="141"/>
      <c r="H145" s="118" t="str">
        <f t="shared" si="16"/>
        <v xml:space="preserve"> </v>
      </c>
      <c r="I145" s="141"/>
      <c r="J145" s="141"/>
      <c r="K145" s="118" t="str">
        <f t="shared" si="17"/>
        <v xml:space="preserve"> </v>
      </c>
      <c r="L145" s="141"/>
      <c r="M145" s="141"/>
      <c r="N145" s="118" t="str">
        <f t="shared" si="18"/>
        <v xml:space="preserve"> </v>
      </c>
      <c r="O145" s="141"/>
      <c r="P145" s="141"/>
      <c r="Q145" s="118" t="str">
        <f t="shared" si="19"/>
        <v xml:space="preserve"> </v>
      </c>
      <c r="R145" s="141"/>
      <c r="S145" s="141"/>
      <c r="T145" s="118" t="str">
        <f t="shared" si="20"/>
        <v xml:space="preserve"> </v>
      </c>
      <c r="U145" s="141"/>
      <c r="V145" s="141"/>
      <c r="W145" s="118" t="str">
        <f t="shared" si="21"/>
        <v xml:space="preserve"> </v>
      </c>
      <c r="X145" s="141"/>
      <c r="Y145" s="141"/>
      <c r="Z145" s="141"/>
      <c r="AA145" s="141"/>
      <c r="AB145" s="141"/>
      <c r="AC145" s="141"/>
      <c r="AD145" s="141"/>
      <c r="AE145" s="141"/>
      <c r="AF145" s="141"/>
      <c r="AG145" s="118" t="str">
        <f t="shared" si="22"/>
        <v xml:space="preserve"> </v>
      </c>
      <c r="AH145" s="141"/>
      <c r="AI145" s="141"/>
      <c r="AJ145" s="141"/>
      <c r="AK145" s="118" t="str">
        <f t="shared" si="23"/>
        <v xml:space="preserve"> </v>
      </c>
      <c r="AL145" s="141"/>
    </row>
    <row r="146" spans="1:38" s="224" customFormat="1" ht="12.75" x14ac:dyDescent="0.2">
      <c r="A146" s="223">
        <v>141</v>
      </c>
      <c r="B146" s="141"/>
      <c r="C146" s="135"/>
      <c r="D146" s="141"/>
      <c r="E146" s="141"/>
      <c r="F146" s="141"/>
      <c r="G146" s="141"/>
      <c r="H146" s="118" t="str">
        <f t="shared" si="16"/>
        <v xml:space="preserve"> </v>
      </c>
      <c r="I146" s="141"/>
      <c r="J146" s="141"/>
      <c r="K146" s="118" t="str">
        <f t="shared" si="17"/>
        <v xml:space="preserve"> </v>
      </c>
      <c r="L146" s="141"/>
      <c r="M146" s="141"/>
      <c r="N146" s="118" t="str">
        <f t="shared" si="18"/>
        <v xml:space="preserve"> </v>
      </c>
      <c r="O146" s="141"/>
      <c r="P146" s="141"/>
      <c r="Q146" s="118" t="str">
        <f t="shared" si="19"/>
        <v xml:space="preserve"> </v>
      </c>
      <c r="R146" s="141"/>
      <c r="S146" s="141"/>
      <c r="T146" s="118" t="str">
        <f t="shared" si="20"/>
        <v xml:space="preserve"> </v>
      </c>
      <c r="U146" s="141"/>
      <c r="V146" s="141"/>
      <c r="W146" s="118" t="str">
        <f t="shared" si="21"/>
        <v xml:space="preserve"> </v>
      </c>
      <c r="X146" s="141"/>
      <c r="Y146" s="141"/>
      <c r="Z146" s="141"/>
      <c r="AA146" s="141"/>
      <c r="AB146" s="141"/>
      <c r="AC146" s="141"/>
      <c r="AD146" s="141"/>
      <c r="AE146" s="141"/>
      <c r="AF146" s="141"/>
      <c r="AG146" s="118" t="str">
        <f t="shared" si="22"/>
        <v xml:space="preserve"> </v>
      </c>
      <c r="AH146" s="141"/>
      <c r="AI146" s="141"/>
      <c r="AJ146" s="141"/>
      <c r="AK146" s="118" t="str">
        <f t="shared" si="23"/>
        <v xml:space="preserve"> </v>
      </c>
      <c r="AL146" s="141"/>
    </row>
    <row r="147" spans="1:38" s="224" customFormat="1" ht="12.75" x14ac:dyDescent="0.2">
      <c r="A147" s="223">
        <v>142</v>
      </c>
      <c r="B147" s="141"/>
      <c r="C147" s="135"/>
      <c r="D147" s="141"/>
      <c r="E147" s="141"/>
      <c r="F147" s="141"/>
      <c r="G147" s="141"/>
      <c r="H147" s="118" t="str">
        <f t="shared" si="16"/>
        <v xml:space="preserve"> </v>
      </c>
      <c r="I147" s="141"/>
      <c r="J147" s="141"/>
      <c r="K147" s="118" t="str">
        <f t="shared" si="17"/>
        <v xml:space="preserve"> </v>
      </c>
      <c r="L147" s="141"/>
      <c r="M147" s="141"/>
      <c r="N147" s="118" t="str">
        <f t="shared" si="18"/>
        <v xml:space="preserve"> </v>
      </c>
      <c r="O147" s="141"/>
      <c r="P147" s="141"/>
      <c r="Q147" s="118" t="str">
        <f t="shared" si="19"/>
        <v xml:space="preserve"> </v>
      </c>
      <c r="R147" s="141"/>
      <c r="S147" s="141"/>
      <c r="T147" s="118" t="str">
        <f t="shared" si="20"/>
        <v xml:space="preserve"> </v>
      </c>
      <c r="U147" s="141"/>
      <c r="V147" s="141"/>
      <c r="W147" s="118" t="str">
        <f t="shared" si="21"/>
        <v xml:space="preserve"> </v>
      </c>
      <c r="X147" s="141"/>
      <c r="Y147" s="141"/>
      <c r="Z147" s="141"/>
      <c r="AA147" s="141"/>
      <c r="AB147" s="141"/>
      <c r="AC147" s="141"/>
      <c r="AD147" s="141"/>
      <c r="AE147" s="141"/>
      <c r="AF147" s="141"/>
      <c r="AG147" s="118" t="str">
        <f t="shared" si="22"/>
        <v xml:space="preserve"> </v>
      </c>
      <c r="AH147" s="141"/>
      <c r="AI147" s="141"/>
      <c r="AJ147" s="141"/>
      <c r="AK147" s="118" t="str">
        <f t="shared" si="23"/>
        <v xml:space="preserve"> </v>
      </c>
      <c r="AL147" s="141"/>
    </row>
    <row r="148" spans="1:38" s="224" customFormat="1" ht="12.75" x14ac:dyDescent="0.2">
      <c r="A148" s="223">
        <v>143</v>
      </c>
      <c r="B148" s="141"/>
      <c r="C148" s="135"/>
      <c r="D148" s="141"/>
      <c r="E148" s="141"/>
      <c r="F148" s="141"/>
      <c r="G148" s="141"/>
      <c r="H148" s="118" t="str">
        <f t="shared" si="16"/>
        <v xml:space="preserve"> </v>
      </c>
      <c r="I148" s="141"/>
      <c r="J148" s="141"/>
      <c r="K148" s="118" t="str">
        <f t="shared" si="17"/>
        <v xml:space="preserve"> </v>
      </c>
      <c r="L148" s="141"/>
      <c r="M148" s="141"/>
      <c r="N148" s="118" t="str">
        <f t="shared" si="18"/>
        <v xml:space="preserve"> </v>
      </c>
      <c r="O148" s="141"/>
      <c r="P148" s="141"/>
      <c r="Q148" s="118" t="str">
        <f t="shared" si="19"/>
        <v xml:space="preserve"> </v>
      </c>
      <c r="R148" s="141"/>
      <c r="S148" s="141"/>
      <c r="T148" s="118" t="str">
        <f t="shared" si="20"/>
        <v xml:space="preserve"> </v>
      </c>
      <c r="U148" s="141"/>
      <c r="V148" s="141"/>
      <c r="W148" s="118" t="str">
        <f t="shared" si="21"/>
        <v xml:space="preserve"> </v>
      </c>
      <c r="X148" s="141"/>
      <c r="Y148" s="141"/>
      <c r="Z148" s="141"/>
      <c r="AA148" s="141"/>
      <c r="AB148" s="141"/>
      <c r="AC148" s="141"/>
      <c r="AD148" s="141"/>
      <c r="AE148" s="141"/>
      <c r="AF148" s="141"/>
      <c r="AG148" s="118" t="str">
        <f t="shared" si="22"/>
        <v xml:space="preserve"> </v>
      </c>
      <c r="AH148" s="141"/>
      <c r="AI148" s="141"/>
      <c r="AJ148" s="141"/>
      <c r="AK148" s="118" t="str">
        <f t="shared" si="23"/>
        <v xml:space="preserve"> </v>
      </c>
      <c r="AL148" s="141"/>
    </row>
    <row r="149" spans="1:38" s="224" customFormat="1" ht="12.75" x14ac:dyDescent="0.2">
      <c r="A149" s="223">
        <v>144</v>
      </c>
      <c r="B149" s="141"/>
      <c r="C149" s="135"/>
      <c r="D149" s="141"/>
      <c r="E149" s="141"/>
      <c r="F149" s="141"/>
      <c r="G149" s="141"/>
      <c r="H149" s="118" t="str">
        <f t="shared" si="16"/>
        <v xml:space="preserve"> </v>
      </c>
      <c r="I149" s="141"/>
      <c r="J149" s="141"/>
      <c r="K149" s="118" t="str">
        <f t="shared" si="17"/>
        <v xml:space="preserve"> </v>
      </c>
      <c r="L149" s="141"/>
      <c r="M149" s="141"/>
      <c r="N149" s="118" t="str">
        <f t="shared" si="18"/>
        <v xml:space="preserve"> </v>
      </c>
      <c r="O149" s="141"/>
      <c r="P149" s="141"/>
      <c r="Q149" s="118" t="str">
        <f t="shared" si="19"/>
        <v xml:space="preserve"> </v>
      </c>
      <c r="R149" s="141"/>
      <c r="S149" s="141"/>
      <c r="T149" s="118" t="str">
        <f t="shared" si="20"/>
        <v xml:space="preserve"> </v>
      </c>
      <c r="U149" s="141"/>
      <c r="V149" s="141"/>
      <c r="W149" s="118" t="str">
        <f t="shared" si="21"/>
        <v xml:space="preserve"> </v>
      </c>
      <c r="X149" s="141"/>
      <c r="Y149" s="141"/>
      <c r="Z149" s="141"/>
      <c r="AA149" s="141"/>
      <c r="AB149" s="141"/>
      <c r="AC149" s="141"/>
      <c r="AD149" s="141"/>
      <c r="AE149" s="141"/>
      <c r="AF149" s="141"/>
      <c r="AG149" s="118" t="str">
        <f t="shared" si="22"/>
        <v xml:space="preserve"> </v>
      </c>
      <c r="AH149" s="141"/>
      <c r="AI149" s="141"/>
      <c r="AJ149" s="141"/>
      <c r="AK149" s="118" t="str">
        <f t="shared" si="23"/>
        <v xml:space="preserve"> </v>
      </c>
      <c r="AL149" s="141"/>
    </row>
    <row r="150" spans="1:38" s="224" customFormat="1" ht="12.75" x14ac:dyDescent="0.2">
      <c r="A150" s="223">
        <v>145</v>
      </c>
      <c r="B150" s="141"/>
      <c r="C150" s="135"/>
      <c r="D150" s="141"/>
      <c r="E150" s="141"/>
      <c r="F150" s="141"/>
      <c r="G150" s="141"/>
      <c r="H150" s="118" t="str">
        <f t="shared" si="16"/>
        <v xml:space="preserve"> </v>
      </c>
      <c r="I150" s="141"/>
      <c r="J150" s="141"/>
      <c r="K150" s="118" t="str">
        <f t="shared" si="17"/>
        <v xml:space="preserve"> </v>
      </c>
      <c r="L150" s="141"/>
      <c r="M150" s="141"/>
      <c r="N150" s="118" t="str">
        <f t="shared" si="18"/>
        <v xml:space="preserve"> </v>
      </c>
      <c r="O150" s="141"/>
      <c r="P150" s="141"/>
      <c r="Q150" s="118" t="str">
        <f t="shared" si="19"/>
        <v xml:space="preserve"> </v>
      </c>
      <c r="R150" s="141"/>
      <c r="S150" s="141"/>
      <c r="T150" s="118" t="str">
        <f t="shared" si="20"/>
        <v xml:space="preserve"> </v>
      </c>
      <c r="U150" s="141"/>
      <c r="V150" s="141"/>
      <c r="W150" s="118" t="str">
        <f t="shared" si="21"/>
        <v xml:space="preserve"> </v>
      </c>
      <c r="X150" s="141"/>
      <c r="Y150" s="141"/>
      <c r="Z150" s="141"/>
      <c r="AA150" s="141"/>
      <c r="AB150" s="141"/>
      <c r="AC150" s="141"/>
      <c r="AD150" s="141"/>
      <c r="AE150" s="141"/>
      <c r="AF150" s="141"/>
      <c r="AG150" s="118" t="str">
        <f t="shared" si="22"/>
        <v xml:space="preserve"> </v>
      </c>
      <c r="AH150" s="141"/>
      <c r="AI150" s="141"/>
      <c r="AJ150" s="141"/>
      <c r="AK150" s="118" t="str">
        <f t="shared" si="23"/>
        <v xml:space="preserve"> </v>
      </c>
      <c r="AL150" s="141"/>
    </row>
    <row r="151" spans="1:38" s="224" customFormat="1" ht="12.75" x14ac:dyDescent="0.2">
      <c r="A151" s="223">
        <v>146</v>
      </c>
      <c r="B151" s="141"/>
      <c r="C151" s="135"/>
      <c r="D151" s="141"/>
      <c r="E151" s="141"/>
      <c r="F151" s="141"/>
      <c r="G151" s="141"/>
      <c r="H151" s="118" t="str">
        <f t="shared" si="16"/>
        <v xml:space="preserve"> </v>
      </c>
      <c r="I151" s="141"/>
      <c r="J151" s="141"/>
      <c r="K151" s="118" t="str">
        <f t="shared" si="17"/>
        <v xml:space="preserve"> </v>
      </c>
      <c r="L151" s="141"/>
      <c r="M151" s="141"/>
      <c r="N151" s="118" t="str">
        <f t="shared" si="18"/>
        <v xml:space="preserve"> </v>
      </c>
      <c r="O151" s="141"/>
      <c r="P151" s="141"/>
      <c r="Q151" s="118" t="str">
        <f t="shared" si="19"/>
        <v xml:space="preserve"> </v>
      </c>
      <c r="R151" s="141"/>
      <c r="S151" s="141"/>
      <c r="T151" s="118" t="str">
        <f t="shared" si="20"/>
        <v xml:space="preserve"> </v>
      </c>
      <c r="U151" s="141"/>
      <c r="V151" s="141"/>
      <c r="W151" s="118" t="str">
        <f t="shared" si="21"/>
        <v xml:space="preserve"> </v>
      </c>
      <c r="X151" s="141"/>
      <c r="Y151" s="141"/>
      <c r="Z151" s="141"/>
      <c r="AA151" s="141"/>
      <c r="AB151" s="141"/>
      <c r="AC151" s="141"/>
      <c r="AD151" s="141"/>
      <c r="AE151" s="141"/>
      <c r="AF151" s="141"/>
      <c r="AG151" s="118" t="str">
        <f t="shared" si="22"/>
        <v xml:space="preserve"> </v>
      </c>
      <c r="AH151" s="141"/>
      <c r="AI151" s="141"/>
      <c r="AJ151" s="141"/>
      <c r="AK151" s="118" t="str">
        <f t="shared" si="23"/>
        <v xml:space="preserve"> </v>
      </c>
      <c r="AL151" s="141"/>
    </row>
    <row r="152" spans="1:38" s="224" customFormat="1" ht="12.75" x14ac:dyDescent="0.2">
      <c r="A152" s="223">
        <v>147</v>
      </c>
      <c r="B152" s="141"/>
      <c r="C152" s="135"/>
      <c r="D152" s="141"/>
      <c r="E152" s="141"/>
      <c r="F152" s="141"/>
      <c r="G152" s="141"/>
      <c r="H152" s="118" t="str">
        <f t="shared" si="16"/>
        <v xml:space="preserve"> </v>
      </c>
      <c r="I152" s="141"/>
      <c r="J152" s="141"/>
      <c r="K152" s="118" t="str">
        <f t="shared" si="17"/>
        <v xml:space="preserve"> </v>
      </c>
      <c r="L152" s="141"/>
      <c r="M152" s="141"/>
      <c r="N152" s="118" t="str">
        <f t="shared" si="18"/>
        <v xml:space="preserve"> </v>
      </c>
      <c r="O152" s="141"/>
      <c r="P152" s="141"/>
      <c r="Q152" s="118" t="str">
        <f t="shared" si="19"/>
        <v xml:space="preserve"> </v>
      </c>
      <c r="R152" s="141"/>
      <c r="S152" s="141"/>
      <c r="T152" s="118" t="str">
        <f t="shared" si="20"/>
        <v xml:space="preserve"> </v>
      </c>
      <c r="U152" s="141"/>
      <c r="V152" s="141"/>
      <c r="W152" s="118" t="str">
        <f t="shared" si="21"/>
        <v xml:space="preserve"> </v>
      </c>
      <c r="X152" s="141"/>
      <c r="Y152" s="141"/>
      <c r="Z152" s="141"/>
      <c r="AA152" s="141"/>
      <c r="AB152" s="141"/>
      <c r="AC152" s="141"/>
      <c r="AD152" s="141"/>
      <c r="AE152" s="141"/>
      <c r="AF152" s="141"/>
      <c r="AG152" s="118" t="str">
        <f t="shared" si="22"/>
        <v xml:space="preserve"> </v>
      </c>
      <c r="AH152" s="141"/>
      <c r="AI152" s="141"/>
      <c r="AJ152" s="141"/>
      <c r="AK152" s="118" t="str">
        <f t="shared" si="23"/>
        <v xml:space="preserve"> </v>
      </c>
      <c r="AL152" s="141"/>
    </row>
    <row r="153" spans="1:38" s="224" customFormat="1" ht="12.75" x14ac:dyDescent="0.2">
      <c r="A153" s="223">
        <v>148</v>
      </c>
      <c r="B153" s="141"/>
      <c r="C153" s="135"/>
      <c r="D153" s="141"/>
      <c r="E153" s="141"/>
      <c r="F153" s="141"/>
      <c r="G153" s="141"/>
      <c r="H153" s="118" t="str">
        <f t="shared" si="16"/>
        <v xml:space="preserve"> </v>
      </c>
      <c r="I153" s="141"/>
      <c r="J153" s="141"/>
      <c r="K153" s="118" t="str">
        <f t="shared" si="17"/>
        <v xml:space="preserve"> </v>
      </c>
      <c r="L153" s="141"/>
      <c r="M153" s="141"/>
      <c r="N153" s="118" t="str">
        <f t="shared" si="18"/>
        <v xml:space="preserve"> </v>
      </c>
      <c r="O153" s="141"/>
      <c r="P153" s="141"/>
      <c r="Q153" s="118" t="str">
        <f t="shared" si="19"/>
        <v xml:space="preserve"> </v>
      </c>
      <c r="R153" s="141"/>
      <c r="S153" s="141"/>
      <c r="T153" s="118" t="str">
        <f t="shared" si="20"/>
        <v xml:space="preserve"> </v>
      </c>
      <c r="U153" s="141"/>
      <c r="V153" s="141"/>
      <c r="W153" s="118" t="str">
        <f t="shared" si="21"/>
        <v xml:space="preserve"> </v>
      </c>
      <c r="X153" s="141"/>
      <c r="Y153" s="141"/>
      <c r="Z153" s="141"/>
      <c r="AA153" s="141"/>
      <c r="AB153" s="141"/>
      <c r="AC153" s="141"/>
      <c r="AD153" s="141"/>
      <c r="AE153" s="141"/>
      <c r="AF153" s="141"/>
      <c r="AG153" s="118" t="str">
        <f t="shared" si="22"/>
        <v xml:space="preserve"> </v>
      </c>
      <c r="AH153" s="141"/>
      <c r="AI153" s="141"/>
      <c r="AJ153" s="141"/>
      <c r="AK153" s="118" t="str">
        <f t="shared" si="23"/>
        <v xml:space="preserve"> </v>
      </c>
      <c r="AL153" s="141"/>
    </row>
    <row r="154" spans="1:38" s="224" customFormat="1" ht="12.75" x14ac:dyDescent="0.2">
      <c r="A154" s="223">
        <v>149</v>
      </c>
      <c r="B154" s="141"/>
      <c r="C154" s="135"/>
      <c r="D154" s="141"/>
      <c r="E154" s="141"/>
      <c r="F154" s="141"/>
      <c r="G154" s="141"/>
      <c r="H154" s="118" t="str">
        <f t="shared" si="16"/>
        <v xml:space="preserve"> </v>
      </c>
      <c r="I154" s="141"/>
      <c r="J154" s="141"/>
      <c r="K154" s="118" t="str">
        <f t="shared" si="17"/>
        <v xml:space="preserve"> </v>
      </c>
      <c r="L154" s="141"/>
      <c r="M154" s="141"/>
      <c r="N154" s="118" t="str">
        <f t="shared" si="18"/>
        <v xml:space="preserve"> </v>
      </c>
      <c r="O154" s="141"/>
      <c r="P154" s="141"/>
      <c r="Q154" s="118" t="str">
        <f t="shared" si="19"/>
        <v xml:space="preserve"> </v>
      </c>
      <c r="R154" s="141"/>
      <c r="S154" s="141"/>
      <c r="T154" s="118" t="str">
        <f t="shared" si="20"/>
        <v xml:space="preserve"> </v>
      </c>
      <c r="U154" s="141"/>
      <c r="V154" s="141"/>
      <c r="W154" s="118" t="str">
        <f t="shared" si="21"/>
        <v xml:space="preserve"> </v>
      </c>
      <c r="X154" s="141"/>
      <c r="Y154" s="141"/>
      <c r="Z154" s="141"/>
      <c r="AA154" s="141"/>
      <c r="AB154" s="141"/>
      <c r="AC154" s="141"/>
      <c r="AD154" s="141"/>
      <c r="AE154" s="141"/>
      <c r="AF154" s="141"/>
      <c r="AG154" s="118" t="str">
        <f t="shared" si="22"/>
        <v xml:space="preserve"> </v>
      </c>
      <c r="AH154" s="141"/>
      <c r="AI154" s="141"/>
      <c r="AJ154" s="141"/>
      <c r="AK154" s="118" t="str">
        <f t="shared" si="23"/>
        <v xml:space="preserve"> </v>
      </c>
      <c r="AL154" s="141"/>
    </row>
    <row r="155" spans="1:38" s="224" customFormat="1" ht="12.75" x14ac:dyDescent="0.2">
      <c r="A155" s="223">
        <v>150</v>
      </c>
      <c r="B155" s="141"/>
      <c r="C155" s="135"/>
      <c r="D155" s="141"/>
      <c r="E155" s="141"/>
      <c r="F155" s="141"/>
      <c r="G155" s="141"/>
      <c r="H155" s="118" t="str">
        <f t="shared" si="16"/>
        <v xml:space="preserve"> </v>
      </c>
      <c r="I155" s="141"/>
      <c r="J155" s="141"/>
      <c r="K155" s="118" t="str">
        <f t="shared" si="17"/>
        <v xml:space="preserve"> </v>
      </c>
      <c r="L155" s="141"/>
      <c r="M155" s="141"/>
      <c r="N155" s="118" t="str">
        <f t="shared" si="18"/>
        <v xml:space="preserve"> </v>
      </c>
      <c r="O155" s="141"/>
      <c r="P155" s="141"/>
      <c r="Q155" s="118" t="str">
        <f t="shared" si="19"/>
        <v xml:space="preserve"> </v>
      </c>
      <c r="R155" s="141"/>
      <c r="S155" s="141"/>
      <c r="T155" s="118" t="str">
        <f t="shared" si="20"/>
        <v xml:space="preserve"> </v>
      </c>
      <c r="U155" s="141"/>
      <c r="V155" s="141"/>
      <c r="W155" s="118" t="str">
        <f t="shared" si="21"/>
        <v xml:space="preserve"> </v>
      </c>
      <c r="X155" s="141"/>
      <c r="Y155" s="141"/>
      <c r="Z155" s="141"/>
      <c r="AA155" s="141"/>
      <c r="AB155" s="141"/>
      <c r="AC155" s="141"/>
      <c r="AD155" s="141"/>
      <c r="AE155" s="141"/>
      <c r="AF155" s="141"/>
      <c r="AG155" s="118" t="str">
        <f t="shared" si="22"/>
        <v xml:space="preserve"> </v>
      </c>
      <c r="AH155" s="141"/>
      <c r="AI155" s="141"/>
      <c r="AJ155" s="141"/>
      <c r="AK155" s="118" t="str">
        <f t="shared" si="23"/>
        <v xml:space="preserve"> </v>
      </c>
      <c r="AL155" s="141"/>
    </row>
    <row r="156" spans="1:38" s="224" customFormat="1" ht="12.75" x14ac:dyDescent="0.2">
      <c r="A156" s="223">
        <v>151</v>
      </c>
      <c r="B156" s="141"/>
      <c r="C156" s="135"/>
      <c r="D156" s="141"/>
      <c r="E156" s="141"/>
      <c r="F156" s="141"/>
      <c r="G156" s="141"/>
      <c r="H156" s="118" t="str">
        <f t="shared" si="16"/>
        <v xml:space="preserve"> </v>
      </c>
      <c r="I156" s="141"/>
      <c r="J156" s="141"/>
      <c r="K156" s="118" t="str">
        <f t="shared" si="17"/>
        <v xml:space="preserve"> </v>
      </c>
      <c r="L156" s="141"/>
      <c r="M156" s="141"/>
      <c r="N156" s="118" t="str">
        <f t="shared" si="18"/>
        <v xml:space="preserve"> </v>
      </c>
      <c r="O156" s="141"/>
      <c r="P156" s="141"/>
      <c r="Q156" s="118" t="str">
        <f t="shared" si="19"/>
        <v xml:space="preserve"> </v>
      </c>
      <c r="R156" s="141"/>
      <c r="S156" s="141"/>
      <c r="T156" s="118" t="str">
        <f t="shared" si="20"/>
        <v xml:space="preserve"> </v>
      </c>
      <c r="U156" s="141"/>
      <c r="V156" s="141"/>
      <c r="W156" s="118" t="str">
        <f t="shared" si="21"/>
        <v xml:space="preserve"> </v>
      </c>
      <c r="X156" s="141"/>
      <c r="Y156" s="141"/>
      <c r="Z156" s="141"/>
      <c r="AA156" s="141"/>
      <c r="AB156" s="141"/>
      <c r="AC156" s="141"/>
      <c r="AD156" s="141"/>
      <c r="AE156" s="141"/>
      <c r="AF156" s="141"/>
      <c r="AG156" s="118" t="str">
        <f t="shared" si="22"/>
        <v xml:space="preserve"> </v>
      </c>
      <c r="AH156" s="141"/>
      <c r="AI156" s="141"/>
      <c r="AJ156" s="141"/>
      <c r="AK156" s="118" t="str">
        <f t="shared" si="23"/>
        <v xml:space="preserve"> </v>
      </c>
      <c r="AL156" s="141"/>
    </row>
    <row r="157" spans="1:38" s="224" customFormat="1" ht="12.75" x14ac:dyDescent="0.2">
      <c r="A157" s="223">
        <v>152</v>
      </c>
      <c r="B157" s="141"/>
      <c r="C157" s="135"/>
      <c r="D157" s="141"/>
      <c r="E157" s="141"/>
      <c r="F157" s="141"/>
      <c r="G157" s="141"/>
      <c r="H157" s="118" t="str">
        <f t="shared" si="16"/>
        <v xml:space="preserve"> </v>
      </c>
      <c r="I157" s="141"/>
      <c r="J157" s="141"/>
      <c r="K157" s="118" t="str">
        <f t="shared" si="17"/>
        <v xml:space="preserve"> </v>
      </c>
      <c r="L157" s="141"/>
      <c r="M157" s="141"/>
      <c r="N157" s="118" t="str">
        <f t="shared" si="18"/>
        <v xml:space="preserve"> </v>
      </c>
      <c r="O157" s="141"/>
      <c r="P157" s="141"/>
      <c r="Q157" s="118" t="str">
        <f t="shared" si="19"/>
        <v xml:space="preserve"> </v>
      </c>
      <c r="R157" s="141"/>
      <c r="S157" s="141"/>
      <c r="T157" s="118" t="str">
        <f t="shared" si="20"/>
        <v xml:space="preserve"> </v>
      </c>
      <c r="U157" s="141"/>
      <c r="V157" s="141"/>
      <c r="W157" s="118" t="str">
        <f t="shared" si="21"/>
        <v xml:space="preserve"> </v>
      </c>
      <c r="X157" s="141"/>
      <c r="Y157" s="141"/>
      <c r="Z157" s="141"/>
      <c r="AA157" s="141"/>
      <c r="AB157" s="141"/>
      <c r="AC157" s="141"/>
      <c r="AD157" s="141"/>
      <c r="AE157" s="141"/>
      <c r="AF157" s="141"/>
      <c r="AG157" s="118" t="str">
        <f t="shared" si="22"/>
        <v xml:space="preserve"> </v>
      </c>
      <c r="AH157" s="141"/>
      <c r="AI157" s="141"/>
      <c r="AJ157" s="141"/>
      <c r="AK157" s="118" t="str">
        <f t="shared" si="23"/>
        <v xml:space="preserve"> </v>
      </c>
      <c r="AL157" s="141"/>
    </row>
    <row r="158" spans="1:38" s="224" customFormat="1" ht="12.75" x14ac:dyDescent="0.2">
      <c r="A158" s="223">
        <v>153</v>
      </c>
      <c r="B158" s="141"/>
      <c r="C158" s="135"/>
      <c r="D158" s="141"/>
      <c r="E158" s="141"/>
      <c r="F158" s="141"/>
      <c r="G158" s="141"/>
      <c r="H158" s="118" t="str">
        <f t="shared" si="16"/>
        <v xml:space="preserve"> </v>
      </c>
      <c r="I158" s="141"/>
      <c r="J158" s="141"/>
      <c r="K158" s="118" t="str">
        <f t="shared" si="17"/>
        <v xml:space="preserve"> </v>
      </c>
      <c r="L158" s="141"/>
      <c r="M158" s="141"/>
      <c r="N158" s="118" t="str">
        <f t="shared" si="18"/>
        <v xml:space="preserve"> </v>
      </c>
      <c r="O158" s="141"/>
      <c r="P158" s="141"/>
      <c r="Q158" s="118" t="str">
        <f t="shared" si="19"/>
        <v xml:space="preserve"> </v>
      </c>
      <c r="R158" s="141"/>
      <c r="S158" s="141"/>
      <c r="T158" s="118" t="str">
        <f t="shared" si="20"/>
        <v xml:space="preserve"> </v>
      </c>
      <c r="U158" s="141"/>
      <c r="V158" s="141"/>
      <c r="W158" s="118" t="str">
        <f t="shared" si="21"/>
        <v xml:space="preserve"> </v>
      </c>
      <c r="X158" s="141"/>
      <c r="Y158" s="141"/>
      <c r="Z158" s="141"/>
      <c r="AA158" s="141"/>
      <c r="AB158" s="141"/>
      <c r="AC158" s="141"/>
      <c r="AD158" s="141"/>
      <c r="AE158" s="141"/>
      <c r="AF158" s="141"/>
      <c r="AG158" s="118" t="str">
        <f t="shared" si="22"/>
        <v xml:space="preserve"> </v>
      </c>
      <c r="AH158" s="141"/>
      <c r="AI158" s="141"/>
      <c r="AJ158" s="141"/>
      <c r="AK158" s="118" t="str">
        <f t="shared" si="23"/>
        <v xml:space="preserve"> </v>
      </c>
      <c r="AL158" s="141"/>
    </row>
    <row r="159" spans="1:38" s="224" customFormat="1" ht="12.75" x14ac:dyDescent="0.2">
      <c r="A159" s="223">
        <v>154</v>
      </c>
      <c r="B159" s="141"/>
      <c r="C159" s="135"/>
      <c r="D159" s="141"/>
      <c r="E159" s="141"/>
      <c r="F159" s="141"/>
      <c r="G159" s="141"/>
      <c r="H159" s="118" t="str">
        <f t="shared" si="16"/>
        <v xml:space="preserve"> </v>
      </c>
      <c r="I159" s="141"/>
      <c r="J159" s="141"/>
      <c r="K159" s="118" t="str">
        <f t="shared" si="17"/>
        <v xml:space="preserve"> </v>
      </c>
      <c r="L159" s="141"/>
      <c r="M159" s="141"/>
      <c r="N159" s="118" t="str">
        <f t="shared" si="18"/>
        <v xml:space="preserve"> </v>
      </c>
      <c r="O159" s="141"/>
      <c r="P159" s="141"/>
      <c r="Q159" s="118" t="str">
        <f t="shared" si="19"/>
        <v xml:space="preserve"> </v>
      </c>
      <c r="R159" s="141"/>
      <c r="S159" s="141"/>
      <c r="T159" s="118" t="str">
        <f t="shared" si="20"/>
        <v xml:space="preserve"> </v>
      </c>
      <c r="U159" s="141"/>
      <c r="V159" s="141"/>
      <c r="W159" s="118" t="str">
        <f t="shared" si="21"/>
        <v xml:space="preserve"> </v>
      </c>
      <c r="X159" s="141"/>
      <c r="Y159" s="141"/>
      <c r="Z159" s="141"/>
      <c r="AA159" s="141"/>
      <c r="AB159" s="141"/>
      <c r="AC159" s="141"/>
      <c r="AD159" s="141"/>
      <c r="AE159" s="141"/>
      <c r="AF159" s="141"/>
      <c r="AG159" s="118" t="str">
        <f t="shared" si="22"/>
        <v xml:space="preserve"> </v>
      </c>
      <c r="AH159" s="141"/>
      <c r="AI159" s="141"/>
      <c r="AJ159" s="141"/>
      <c r="AK159" s="118" t="str">
        <f t="shared" si="23"/>
        <v xml:space="preserve"> </v>
      </c>
      <c r="AL159" s="141"/>
    </row>
    <row r="160" spans="1:38" s="224" customFormat="1" ht="12.75" x14ac:dyDescent="0.2">
      <c r="A160" s="223">
        <v>155</v>
      </c>
      <c r="B160" s="141"/>
      <c r="C160" s="135"/>
      <c r="D160" s="141"/>
      <c r="E160" s="141"/>
      <c r="F160" s="141"/>
      <c r="G160" s="141"/>
      <c r="H160" s="118" t="str">
        <f t="shared" si="16"/>
        <v xml:space="preserve"> </v>
      </c>
      <c r="I160" s="141"/>
      <c r="J160" s="141"/>
      <c r="K160" s="118" t="str">
        <f t="shared" si="17"/>
        <v xml:space="preserve"> </v>
      </c>
      <c r="L160" s="141"/>
      <c r="M160" s="141"/>
      <c r="N160" s="118" t="str">
        <f t="shared" si="18"/>
        <v xml:space="preserve"> </v>
      </c>
      <c r="O160" s="141"/>
      <c r="P160" s="141"/>
      <c r="Q160" s="118" t="str">
        <f t="shared" si="19"/>
        <v xml:space="preserve"> </v>
      </c>
      <c r="R160" s="141"/>
      <c r="S160" s="141"/>
      <c r="T160" s="118" t="str">
        <f t="shared" si="20"/>
        <v xml:space="preserve"> </v>
      </c>
      <c r="U160" s="141"/>
      <c r="V160" s="141"/>
      <c r="W160" s="118" t="str">
        <f t="shared" si="21"/>
        <v xml:space="preserve"> </v>
      </c>
      <c r="X160" s="141"/>
      <c r="Y160" s="141"/>
      <c r="Z160" s="141"/>
      <c r="AA160" s="141"/>
      <c r="AB160" s="141"/>
      <c r="AC160" s="141"/>
      <c r="AD160" s="141"/>
      <c r="AE160" s="141"/>
      <c r="AF160" s="141"/>
      <c r="AG160" s="118" t="str">
        <f t="shared" si="22"/>
        <v xml:space="preserve"> </v>
      </c>
      <c r="AH160" s="141"/>
      <c r="AI160" s="141"/>
      <c r="AJ160" s="141"/>
      <c r="AK160" s="118" t="str">
        <f t="shared" si="23"/>
        <v xml:space="preserve"> </v>
      </c>
      <c r="AL160" s="141"/>
    </row>
    <row r="161" spans="1:38" s="224" customFormat="1" ht="12.75" x14ac:dyDescent="0.2">
      <c r="A161" s="223">
        <v>156</v>
      </c>
      <c r="B161" s="141"/>
      <c r="C161" s="135"/>
      <c r="D161" s="141"/>
      <c r="E161" s="141"/>
      <c r="F161" s="141"/>
      <c r="G161" s="141"/>
      <c r="H161" s="118" t="str">
        <f t="shared" si="16"/>
        <v xml:space="preserve"> </v>
      </c>
      <c r="I161" s="141"/>
      <c r="J161" s="141"/>
      <c r="K161" s="118" t="str">
        <f t="shared" si="17"/>
        <v xml:space="preserve"> </v>
      </c>
      <c r="L161" s="141"/>
      <c r="M161" s="141"/>
      <c r="N161" s="118" t="str">
        <f t="shared" si="18"/>
        <v xml:space="preserve"> </v>
      </c>
      <c r="O161" s="141"/>
      <c r="P161" s="141"/>
      <c r="Q161" s="118" t="str">
        <f t="shared" si="19"/>
        <v xml:space="preserve"> </v>
      </c>
      <c r="R161" s="141"/>
      <c r="S161" s="141"/>
      <c r="T161" s="118" t="str">
        <f t="shared" si="20"/>
        <v xml:space="preserve"> </v>
      </c>
      <c r="U161" s="141"/>
      <c r="V161" s="141"/>
      <c r="W161" s="118" t="str">
        <f t="shared" si="21"/>
        <v xml:space="preserve"> </v>
      </c>
      <c r="X161" s="141"/>
      <c r="Y161" s="141"/>
      <c r="Z161" s="141"/>
      <c r="AA161" s="141"/>
      <c r="AB161" s="141"/>
      <c r="AC161" s="141"/>
      <c r="AD161" s="141"/>
      <c r="AE161" s="141"/>
      <c r="AF161" s="141"/>
      <c r="AG161" s="118" t="str">
        <f t="shared" si="22"/>
        <v xml:space="preserve"> </v>
      </c>
      <c r="AH161" s="141"/>
      <c r="AI161" s="141"/>
      <c r="AJ161" s="141"/>
      <c r="AK161" s="118" t="str">
        <f t="shared" si="23"/>
        <v xml:space="preserve"> </v>
      </c>
      <c r="AL161" s="141"/>
    </row>
    <row r="162" spans="1:38" s="224" customFormat="1" ht="12.75" x14ac:dyDescent="0.2">
      <c r="A162" s="223">
        <v>157</v>
      </c>
      <c r="B162" s="141"/>
      <c r="C162" s="135"/>
      <c r="D162" s="141"/>
      <c r="E162" s="141"/>
      <c r="F162" s="141"/>
      <c r="G162" s="141"/>
      <c r="H162" s="118" t="str">
        <f t="shared" si="16"/>
        <v xml:space="preserve"> </v>
      </c>
      <c r="I162" s="141"/>
      <c r="J162" s="141"/>
      <c r="K162" s="118" t="str">
        <f t="shared" si="17"/>
        <v xml:space="preserve"> </v>
      </c>
      <c r="L162" s="141"/>
      <c r="M162" s="141"/>
      <c r="N162" s="118" t="str">
        <f t="shared" si="18"/>
        <v xml:space="preserve"> </v>
      </c>
      <c r="O162" s="141"/>
      <c r="P162" s="141"/>
      <c r="Q162" s="118" t="str">
        <f t="shared" si="19"/>
        <v xml:space="preserve"> </v>
      </c>
      <c r="R162" s="141"/>
      <c r="S162" s="141"/>
      <c r="T162" s="118" t="str">
        <f t="shared" si="20"/>
        <v xml:space="preserve"> </v>
      </c>
      <c r="U162" s="141"/>
      <c r="V162" s="141"/>
      <c r="W162" s="118" t="str">
        <f t="shared" si="21"/>
        <v xml:space="preserve"> </v>
      </c>
      <c r="X162" s="141"/>
      <c r="Y162" s="141"/>
      <c r="Z162" s="141"/>
      <c r="AA162" s="141"/>
      <c r="AB162" s="141"/>
      <c r="AC162" s="141"/>
      <c r="AD162" s="141"/>
      <c r="AE162" s="141"/>
      <c r="AF162" s="141"/>
      <c r="AG162" s="118" t="str">
        <f t="shared" si="22"/>
        <v xml:space="preserve"> </v>
      </c>
      <c r="AH162" s="141"/>
      <c r="AI162" s="141"/>
      <c r="AJ162" s="141"/>
      <c r="AK162" s="118" t="str">
        <f t="shared" si="23"/>
        <v xml:space="preserve"> </v>
      </c>
      <c r="AL162" s="141"/>
    </row>
    <row r="163" spans="1:38" s="224" customFormat="1" ht="12.75" x14ac:dyDescent="0.2">
      <c r="A163" s="223">
        <v>158</v>
      </c>
      <c r="B163" s="141"/>
      <c r="C163" s="135"/>
      <c r="D163" s="141"/>
      <c r="E163" s="141"/>
      <c r="F163" s="141"/>
      <c r="G163" s="141"/>
      <c r="H163" s="118" t="str">
        <f t="shared" si="16"/>
        <v xml:space="preserve"> </v>
      </c>
      <c r="I163" s="141"/>
      <c r="J163" s="141"/>
      <c r="K163" s="118" t="str">
        <f t="shared" si="17"/>
        <v xml:space="preserve"> </v>
      </c>
      <c r="L163" s="141"/>
      <c r="M163" s="141"/>
      <c r="N163" s="118" t="str">
        <f t="shared" si="18"/>
        <v xml:space="preserve"> </v>
      </c>
      <c r="O163" s="141"/>
      <c r="P163" s="141"/>
      <c r="Q163" s="118" t="str">
        <f t="shared" si="19"/>
        <v xml:space="preserve"> </v>
      </c>
      <c r="R163" s="141"/>
      <c r="S163" s="141"/>
      <c r="T163" s="118" t="str">
        <f t="shared" si="20"/>
        <v xml:space="preserve"> </v>
      </c>
      <c r="U163" s="141"/>
      <c r="V163" s="141"/>
      <c r="W163" s="118" t="str">
        <f t="shared" si="21"/>
        <v xml:space="preserve"> </v>
      </c>
      <c r="X163" s="141"/>
      <c r="Y163" s="141"/>
      <c r="Z163" s="141"/>
      <c r="AA163" s="141"/>
      <c r="AB163" s="141"/>
      <c r="AC163" s="141"/>
      <c r="AD163" s="141"/>
      <c r="AE163" s="141"/>
      <c r="AF163" s="141"/>
      <c r="AG163" s="118" t="str">
        <f t="shared" si="22"/>
        <v xml:space="preserve"> </v>
      </c>
      <c r="AH163" s="141"/>
      <c r="AI163" s="141"/>
      <c r="AJ163" s="141"/>
      <c r="AK163" s="118" t="str">
        <f t="shared" si="23"/>
        <v xml:space="preserve"> </v>
      </c>
      <c r="AL163" s="141"/>
    </row>
    <row r="164" spans="1:38" s="224" customFormat="1" ht="12.75" x14ac:dyDescent="0.2">
      <c r="A164" s="223">
        <v>159</v>
      </c>
      <c r="B164" s="141"/>
      <c r="C164" s="135"/>
      <c r="D164" s="141"/>
      <c r="E164" s="141"/>
      <c r="F164" s="141"/>
      <c r="G164" s="141"/>
      <c r="H164" s="118" t="str">
        <f t="shared" si="16"/>
        <v xml:space="preserve"> </v>
      </c>
      <c r="I164" s="141"/>
      <c r="J164" s="141"/>
      <c r="K164" s="118" t="str">
        <f t="shared" si="17"/>
        <v xml:space="preserve"> </v>
      </c>
      <c r="L164" s="141"/>
      <c r="M164" s="141"/>
      <c r="N164" s="118" t="str">
        <f t="shared" si="18"/>
        <v xml:space="preserve"> </v>
      </c>
      <c r="O164" s="141"/>
      <c r="P164" s="141"/>
      <c r="Q164" s="118" t="str">
        <f t="shared" si="19"/>
        <v xml:space="preserve"> </v>
      </c>
      <c r="R164" s="141"/>
      <c r="S164" s="141"/>
      <c r="T164" s="118" t="str">
        <f t="shared" si="20"/>
        <v xml:space="preserve"> </v>
      </c>
      <c r="U164" s="141"/>
      <c r="V164" s="141"/>
      <c r="W164" s="118" t="str">
        <f t="shared" si="21"/>
        <v xml:space="preserve"> </v>
      </c>
      <c r="X164" s="141"/>
      <c r="Y164" s="141"/>
      <c r="Z164" s="141"/>
      <c r="AA164" s="141"/>
      <c r="AB164" s="141"/>
      <c r="AC164" s="141"/>
      <c r="AD164" s="141"/>
      <c r="AE164" s="141"/>
      <c r="AF164" s="141"/>
      <c r="AG164" s="118" t="str">
        <f t="shared" si="22"/>
        <v xml:space="preserve"> </v>
      </c>
      <c r="AH164" s="141"/>
      <c r="AI164" s="141"/>
      <c r="AJ164" s="141"/>
      <c r="AK164" s="118" t="str">
        <f t="shared" si="23"/>
        <v xml:space="preserve"> </v>
      </c>
      <c r="AL164" s="141"/>
    </row>
    <row r="165" spans="1:38" s="224" customFormat="1" ht="12.75" x14ac:dyDescent="0.2">
      <c r="A165" s="223">
        <v>160</v>
      </c>
      <c r="B165" s="141"/>
      <c r="C165" s="135"/>
      <c r="D165" s="141"/>
      <c r="E165" s="141"/>
      <c r="F165" s="141"/>
      <c r="G165" s="141"/>
      <c r="H165" s="118" t="str">
        <f t="shared" si="16"/>
        <v xml:space="preserve"> </v>
      </c>
      <c r="I165" s="141"/>
      <c r="J165" s="141"/>
      <c r="K165" s="118" t="str">
        <f t="shared" si="17"/>
        <v xml:space="preserve"> </v>
      </c>
      <c r="L165" s="141"/>
      <c r="M165" s="141"/>
      <c r="N165" s="118" t="str">
        <f t="shared" si="18"/>
        <v xml:space="preserve"> </v>
      </c>
      <c r="O165" s="141"/>
      <c r="P165" s="141"/>
      <c r="Q165" s="118" t="str">
        <f t="shared" si="19"/>
        <v xml:space="preserve"> </v>
      </c>
      <c r="R165" s="141"/>
      <c r="S165" s="141"/>
      <c r="T165" s="118" t="str">
        <f t="shared" si="20"/>
        <v xml:space="preserve"> </v>
      </c>
      <c r="U165" s="141"/>
      <c r="V165" s="141"/>
      <c r="W165" s="118" t="str">
        <f t="shared" si="21"/>
        <v xml:space="preserve"> </v>
      </c>
      <c r="X165" s="141"/>
      <c r="Y165" s="141"/>
      <c r="Z165" s="141"/>
      <c r="AA165" s="141"/>
      <c r="AB165" s="141"/>
      <c r="AC165" s="141"/>
      <c r="AD165" s="141"/>
      <c r="AE165" s="141"/>
      <c r="AF165" s="141"/>
      <c r="AG165" s="118" t="str">
        <f t="shared" si="22"/>
        <v xml:space="preserve"> </v>
      </c>
      <c r="AH165" s="141"/>
      <c r="AI165" s="141"/>
      <c r="AJ165" s="141"/>
      <c r="AK165" s="118" t="str">
        <f t="shared" si="23"/>
        <v xml:space="preserve"> </v>
      </c>
      <c r="AL165" s="141"/>
    </row>
    <row r="166" spans="1:38" s="224" customFormat="1" ht="12.75" x14ac:dyDescent="0.2">
      <c r="A166" s="223">
        <v>161</v>
      </c>
      <c r="B166" s="141"/>
      <c r="C166" s="135"/>
      <c r="D166" s="141"/>
      <c r="E166" s="141"/>
      <c r="F166" s="141"/>
      <c r="G166" s="141"/>
      <c r="H166" s="118" t="str">
        <f t="shared" si="16"/>
        <v xml:space="preserve"> </v>
      </c>
      <c r="I166" s="141"/>
      <c r="J166" s="141"/>
      <c r="K166" s="118" t="str">
        <f t="shared" si="17"/>
        <v xml:space="preserve"> </v>
      </c>
      <c r="L166" s="141"/>
      <c r="M166" s="141"/>
      <c r="N166" s="118" t="str">
        <f t="shared" si="18"/>
        <v xml:space="preserve"> </v>
      </c>
      <c r="O166" s="141"/>
      <c r="P166" s="141"/>
      <c r="Q166" s="118" t="str">
        <f t="shared" si="19"/>
        <v xml:space="preserve"> </v>
      </c>
      <c r="R166" s="141"/>
      <c r="S166" s="141"/>
      <c r="T166" s="118" t="str">
        <f t="shared" si="20"/>
        <v xml:space="preserve"> </v>
      </c>
      <c r="U166" s="141"/>
      <c r="V166" s="141"/>
      <c r="W166" s="118" t="str">
        <f t="shared" si="21"/>
        <v xml:space="preserve"> </v>
      </c>
      <c r="X166" s="141"/>
      <c r="Y166" s="141"/>
      <c r="Z166" s="141"/>
      <c r="AA166" s="141"/>
      <c r="AB166" s="141"/>
      <c r="AC166" s="141"/>
      <c r="AD166" s="141"/>
      <c r="AE166" s="141"/>
      <c r="AF166" s="141"/>
      <c r="AG166" s="118" t="str">
        <f t="shared" si="22"/>
        <v xml:space="preserve"> </v>
      </c>
      <c r="AH166" s="141"/>
      <c r="AI166" s="141"/>
      <c r="AJ166" s="141"/>
      <c r="AK166" s="118" t="str">
        <f t="shared" si="23"/>
        <v xml:space="preserve"> </v>
      </c>
      <c r="AL166" s="141"/>
    </row>
    <row r="167" spans="1:38" s="224" customFormat="1" ht="12.75" x14ac:dyDescent="0.2">
      <c r="A167" s="223">
        <v>162</v>
      </c>
      <c r="B167" s="141"/>
      <c r="C167" s="135"/>
      <c r="D167" s="141"/>
      <c r="E167" s="141"/>
      <c r="F167" s="141"/>
      <c r="G167" s="141"/>
      <c r="H167" s="118" t="str">
        <f t="shared" si="16"/>
        <v xml:space="preserve"> </v>
      </c>
      <c r="I167" s="141"/>
      <c r="J167" s="141"/>
      <c r="K167" s="118" t="str">
        <f t="shared" si="17"/>
        <v xml:space="preserve"> </v>
      </c>
      <c r="L167" s="141"/>
      <c r="M167" s="141"/>
      <c r="N167" s="118" t="str">
        <f t="shared" si="18"/>
        <v xml:space="preserve"> </v>
      </c>
      <c r="O167" s="141"/>
      <c r="P167" s="141"/>
      <c r="Q167" s="118" t="str">
        <f t="shared" si="19"/>
        <v xml:space="preserve"> </v>
      </c>
      <c r="R167" s="141"/>
      <c r="S167" s="141"/>
      <c r="T167" s="118" t="str">
        <f t="shared" si="20"/>
        <v xml:space="preserve"> </v>
      </c>
      <c r="U167" s="141"/>
      <c r="V167" s="141"/>
      <c r="W167" s="118" t="str">
        <f t="shared" si="21"/>
        <v xml:space="preserve"> </v>
      </c>
      <c r="X167" s="141"/>
      <c r="Y167" s="141"/>
      <c r="Z167" s="141"/>
      <c r="AA167" s="141"/>
      <c r="AB167" s="141"/>
      <c r="AC167" s="141"/>
      <c r="AD167" s="141"/>
      <c r="AE167" s="141"/>
      <c r="AF167" s="141"/>
      <c r="AG167" s="118" t="str">
        <f t="shared" si="22"/>
        <v xml:space="preserve"> </v>
      </c>
      <c r="AH167" s="141"/>
      <c r="AI167" s="141"/>
      <c r="AJ167" s="141"/>
      <c r="AK167" s="118" t="str">
        <f t="shared" si="23"/>
        <v xml:space="preserve"> </v>
      </c>
      <c r="AL167" s="141"/>
    </row>
    <row r="168" spans="1:38" s="224" customFormat="1" ht="12.75" x14ac:dyDescent="0.2">
      <c r="A168" s="223">
        <v>163</v>
      </c>
      <c r="B168" s="141"/>
      <c r="C168" s="135"/>
      <c r="D168" s="141"/>
      <c r="E168" s="141"/>
      <c r="F168" s="141"/>
      <c r="G168" s="141"/>
      <c r="H168" s="118" t="str">
        <f t="shared" si="16"/>
        <v xml:space="preserve"> </v>
      </c>
      <c r="I168" s="141"/>
      <c r="J168" s="141"/>
      <c r="K168" s="118" t="str">
        <f t="shared" si="17"/>
        <v xml:space="preserve"> </v>
      </c>
      <c r="L168" s="141"/>
      <c r="M168" s="141"/>
      <c r="N168" s="118" t="str">
        <f t="shared" si="18"/>
        <v xml:space="preserve"> </v>
      </c>
      <c r="O168" s="141"/>
      <c r="P168" s="141"/>
      <c r="Q168" s="118" t="str">
        <f t="shared" si="19"/>
        <v xml:space="preserve"> </v>
      </c>
      <c r="R168" s="141"/>
      <c r="S168" s="141"/>
      <c r="T168" s="118" t="str">
        <f t="shared" si="20"/>
        <v xml:space="preserve"> </v>
      </c>
      <c r="U168" s="141"/>
      <c r="V168" s="141"/>
      <c r="W168" s="118" t="str">
        <f t="shared" si="21"/>
        <v xml:space="preserve"> </v>
      </c>
      <c r="X168" s="141"/>
      <c r="Y168" s="141"/>
      <c r="Z168" s="141"/>
      <c r="AA168" s="141"/>
      <c r="AB168" s="141"/>
      <c r="AC168" s="141"/>
      <c r="AD168" s="141"/>
      <c r="AE168" s="141"/>
      <c r="AF168" s="141"/>
      <c r="AG168" s="118" t="str">
        <f t="shared" si="22"/>
        <v xml:space="preserve"> </v>
      </c>
      <c r="AH168" s="141"/>
      <c r="AI168" s="141"/>
      <c r="AJ168" s="141"/>
      <c r="AK168" s="118" t="str">
        <f t="shared" si="23"/>
        <v xml:space="preserve"> </v>
      </c>
      <c r="AL168" s="141"/>
    </row>
    <row r="169" spans="1:38" s="224" customFormat="1" ht="12.75" x14ac:dyDescent="0.2">
      <c r="A169" s="223">
        <v>164</v>
      </c>
      <c r="B169" s="141"/>
      <c r="C169" s="135"/>
      <c r="D169" s="141"/>
      <c r="E169" s="141"/>
      <c r="F169" s="141"/>
      <c r="G169" s="141"/>
      <c r="H169" s="118" t="str">
        <f t="shared" si="16"/>
        <v xml:space="preserve"> </v>
      </c>
      <c r="I169" s="141"/>
      <c r="J169" s="141"/>
      <c r="K169" s="118" t="str">
        <f t="shared" si="17"/>
        <v xml:space="preserve"> </v>
      </c>
      <c r="L169" s="141"/>
      <c r="M169" s="141"/>
      <c r="N169" s="118" t="str">
        <f t="shared" si="18"/>
        <v xml:space="preserve"> </v>
      </c>
      <c r="O169" s="141"/>
      <c r="P169" s="141"/>
      <c r="Q169" s="118" t="str">
        <f t="shared" si="19"/>
        <v xml:space="preserve"> </v>
      </c>
      <c r="R169" s="141"/>
      <c r="S169" s="141"/>
      <c r="T169" s="118" t="str">
        <f t="shared" si="20"/>
        <v xml:space="preserve"> </v>
      </c>
      <c r="U169" s="141"/>
      <c r="V169" s="141"/>
      <c r="W169" s="118" t="str">
        <f t="shared" si="21"/>
        <v xml:space="preserve"> </v>
      </c>
      <c r="X169" s="141"/>
      <c r="Y169" s="141"/>
      <c r="Z169" s="141"/>
      <c r="AA169" s="141"/>
      <c r="AB169" s="141"/>
      <c r="AC169" s="141"/>
      <c r="AD169" s="141"/>
      <c r="AE169" s="141"/>
      <c r="AF169" s="141"/>
      <c r="AG169" s="118" t="str">
        <f t="shared" si="22"/>
        <v xml:space="preserve"> </v>
      </c>
      <c r="AH169" s="141"/>
      <c r="AI169" s="141"/>
      <c r="AJ169" s="141"/>
      <c r="AK169" s="118" t="str">
        <f t="shared" si="23"/>
        <v xml:space="preserve"> </v>
      </c>
      <c r="AL169" s="141"/>
    </row>
    <row r="170" spans="1:38" s="224" customFormat="1" ht="12.75" x14ac:dyDescent="0.2">
      <c r="A170" s="223">
        <v>165</v>
      </c>
      <c r="B170" s="141"/>
      <c r="C170" s="135"/>
      <c r="D170" s="141"/>
      <c r="E170" s="141"/>
      <c r="F170" s="141"/>
      <c r="G170" s="141"/>
      <c r="H170" s="118" t="str">
        <f t="shared" si="16"/>
        <v xml:space="preserve"> </v>
      </c>
      <c r="I170" s="141"/>
      <c r="J170" s="141"/>
      <c r="K170" s="118" t="str">
        <f t="shared" si="17"/>
        <v xml:space="preserve"> </v>
      </c>
      <c r="L170" s="141"/>
      <c r="M170" s="141"/>
      <c r="N170" s="118" t="str">
        <f t="shared" si="18"/>
        <v xml:space="preserve"> </v>
      </c>
      <c r="O170" s="141"/>
      <c r="P170" s="141"/>
      <c r="Q170" s="118" t="str">
        <f t="shared" si="19"/>
        <v xml:space="preserve"> </v>
      </c>
      <c r="R170" s="141"/>
      <c r="S170" s="141"/>
      <c r="T170" s="118" t="str">
        <f t="shared" si="20"/>
        <v xml:space="preserve"> </v>
      </c>
      <c r="U170" s="141"/>
      <c r="V170" s="141"/>
      <c r="W170" s="118" t="str">
        <f t="shared" si="21"/>
        <v xml:space="preserve"> </v>
      </c>
      <c r="X170" s="141"/>
      <c r="Y170" s="141"/>
      <c r="Z170" s="141"/>
      <c r="AA170" s="141"/>
      <c r="AB170" s="141"/>
      <c r="AC170" s="141"/>
      <c r="AD170" s="141"/>
      <c r="AE170" s="141"/>
      <c r="AF170" s="141"/>
      <c r="AG170" s="118" t="str">
        <f t="shared" si="22"/>
        <v xml:space="preserve"> </v>
      </c>
      <c r="AH170" s="141"/>
      <c r="AI170" s="141"/>
      <c r="AJ170" s="141"/>
      <c r="AK170" s="118" t="str">
        <f t="shared" si="23"/>
        <v xml:space="preserve"> </v>
      </c>
      <c r="AL170" s="141"/>
    </row>
    <row r="171" spans="1:38" s="224" customFormat="1" ht="12.75" x14ac:dyDescent="0.2">
      <c r="A171" s="223">
        <v>166</v>
      </c>
      <c r="B171" s="141"/>
      <c r="C171" s="135"/>
      <c r="D171" s="141"/>
      <c r="E171" s="141"/>
      <c r="F171" s="141"/>
      <c r="G171" s="141"/>
      <c r="H171" s="118" t="str">
        <f t="shared" si="16"/>
        <v xml:space="preserve"> </v>
      </c>
      <c r="I171" s="141"/>
      <c r="J171" s="141"/>
      <c r="K171" s="118" t="str">
        <f t="shared" si="17"/>
        <v xml:space="preserve"> </v>
      </c>
      <c r="L171" s="141"/>
      <c r="M171" s="141"/>
      <c r="N171" s="118" t="str">
        <f t="shared" si="18"/>
        <v xml:space="preserve"> </v>
      </c>
      <c r="O171" s="141"/>
      <c r="P171" s="141"/>
      <c r="Q171" s="118" t="str">
        <f t="shared" si="19"/>
        <v xml:space="preserve"> </v>
      </c>
      <c r="R171" s="141"/>
      <c r="S171" s="141"/>
      <c r="T171" s="118" t="str">
        <f t="shared" si="20"/>
        <v xml:space="preserve"> </v>
      </c>
      <c r="U171" s="141"/>
      <c r="V171" s="141"/>
      <c r="W171" s="118" t="str">
        <f t="shared" si="21"/>
        <v xml:space="preserve"> </v>
      </c>
      <c r="X171" s="141"/>
      <c r="Y171" s="141"/>
      <c r="Z171" s="141"/>
      <c r="AA171" s="141"/>
      <c r="AB171" s="141"/>
      <c r="AC171" s="141"/>
      <c r="AD171" s="141"/>
      <c r="AE171" s="141"/>
      <c r="AF171" s="141"/>
      <c r="AG171" s="118" t="str">
        <f t="shared" si="22"/>
        <v xml:space="preserve"> </v>
      </c>
      <c r="AH171" s="141"/>
      <c r="AI171" s="141"/>
      <c r="AJ171" s="141"/>
      <c r="AK171" s="118" t="str">
        <f t="shared" si="23"/>
        <v xml:space="preserve"> </v>
      </c>
      <c r="AL171" s="141"/>
    </row>
    <row r="172" spans="1:38" s="224" customFormat="1" ht="12.75" x14ac:dyDescent="0.2">
      <c r="A172" s="223">
        <v>167</v>
      </c>
      <c r="B172" s="141"/>
      <c r="C172" s="135"/>
      <c r="D172" s="141"/>
      <c r="E172" s="141"/>
      <c r="F172" s="141"/>
      <c r="G172" s="141"/>
      <c r="H172" s="118" t="str">
        <f t="shared" si="16"/>
        <v xml:space="preserve"> </v>
      </c>
      <c r="I172" s="141"/>
      <c r="J172" s="141"/>
      <c r="K172" s="118" t="str">
        <f t="shared" si="17"/>
        <v xml:space="preserve"> </v>
      </c>
      <c r="L172" s="141"/>
      <c r="M172" s="141"/>
      <c r="N172" s="118" t="str">
        <f t="shared" si="18"/>
        <v xml:space="preserve"> </v>
      </c>
      <c r="O172" s="141"/>
      <c r="P172" s="141"/>
      <c r="Q172" s="118" t="str">
        <f t="shared" si="19"/>
        <v xml:space="preserve"> </v>
      </c>
      <c r="R172" s="141"/>
      <c r="S172" s="141"/>
      <c r="T172" s="118" t="str">
        <f t="shared" si="20"/>
        <v xml:space="preserve"> </v>
      </c>
      <c r="U172" s="141"/>
      <c r="V172" s="141"/>
      <c r="W172" s="118" t="str">
        <f t="shared" si="21"/>
        <v xml:space="preserve"> </v>
      </c>
      <c r="X172" s="141"/>
      <c r="Y172" s="141"/>
      <c r="Z172" s="141"/>
      <c r="AA172" s="141"/>
      <c r="AB172" s="141"/>
      <c r="AC172" s="141"/>
      <c r="AD172" s="141"/>
      <c r="AE172" s="141"/>
      <c r="AF172" s="141"/>
      <c r="AG172" s="118" t="str">
        <f t="shared" si="22"/>
        <v xml:space="preserve"> </v>
      </c>
      <c r="AH172" s="141"/>
      <c r="AI172" s="141"/>
      <c r="AJ172" s="141"/>
      <c r="AK172" s="118" t="str">
        <f t="shared" si="23"/>
        <v xml:space="preserve"> </v>
      </c>
      <c r="AL172" s="141"/>
    </row>
    <row r="173" spans="1:38" s="224" customFormat="1" ht="12.75" x14ac:dyDescent="0.2">
      <c r="A173" s="223">
        <v>168</v>
      </c>
      <c r="B173" s="141"/>
      <c r="C173" s="135"/>
      <c r="D173" s="141"/>
      <c r="E173" s="141"/>
      <c r="F173" s="141"/>
      <c r="G173" s="141"/>
      <c r="H173" s="118" t="str">
        <f t="shared" si="16"/>
        <v xml:space="preserve"> </v>
      </c>
      <c r="I173" s="141"/>
      <c r="J173" s="141"/>
      <c r="K173" s="118" t="str">
        <f t="shared" si="17"/>
        <v xml:space="preserve"> </v>
      </c>
      <c r="L173" s="141"/>
      <c r="M173" s="141"/>
      <c r="N173" s="118" t="str">
        <f t="shared" si="18"/>
        <v xml:space="preserve"> </v>
      </c>
      <c r="O173" s="141"/>
      <c r="P173" s="141"/>
      <c r="Q173" s="118" t="str">
        <f t="shared" si="19"/>
        <v xml:space="preserve"> </v>
      </c>
      <c r="R173" s="141"/>
      <c r="S173" s="141"/>
      <c r="T173" s="118" t="str">
        <f t="shared" si="20"/>
        <v xml:space="preserve"> </v>
      </c>
      <c r="U173" s="141"/>
      <c r="V173" s="141"/>
      <c r="W173" s="118" t="str">
        <f t="shared" si="21"/>
        <v xml:space="preserve"> </v>
      </c>
      <c r="X173" s="141"/>
      <c r="Y173" s="141"/>
      <c r="Z173" s="141"/>
      <c r="AA173" s="141"/>
      <c r="AB173" s="141"/>
      <c r="AC173" s="141"/>
      <c r="AD173" s="141"/>
      <c r="AE173" s="141"/>
      <c r="AF173" s="141"/>
      <c r="AG173" s="118" t="str">
        <f t="shared" si="22"/>
        <v xml:space="preserve"> </v>
      </c>
      <c r="AH173" s="141"/>
      <c r="AI173" s="141"/>
      <c r="AJ173" s="141"/>
      <c r="AK173" s="118" t="str">
        <f t="shared" si="23"/>
        <v xml:space="preserve"> </v>
      </c>
      <c r="AL173" s="141"/>
    </row>
    <row r="174" spans="1:38" s="224" customFormat="1" ht="12.75" x14ac:dyDescent="0.2">
      <c r="A174" s="223">
        <v>169</v>
      </c>
      <c r="B174" s="141"/>
      <c r="C174" s="135"/>
      <c r="D174" s="141"/>
      <c r="E174" s="141"/>
      <c r="F174" s="141"/>
      <c r="G174" s="141"/>
      <c r="H174" s="118" t="str">
        <f t="shared" si="16"/>
        <v xml:space="preserve"> </v>
      </c>
      <c r="I174" s="141"/>
      <c r="J174" s="141"/>
      <c r="K174" s="118" t="str">
        <f t="shared" si="17"/>
        <v xml:space="preserve"> </v>
      </c>
      <c r="L174" s="141"/>
      <c r="M174" s="141"/>
      <c r="N174" s="118" t="str">
        <f t="shared" si="18"/>
        <v xml:space="preserve"> </v>
      </c>
      <c r="O174" s="141"/>
      <c r="P174" s="141"/>
      <c r="Q174" s="118" t="str">
        <f t="shared" si="19"/>
        <v xml:space="preserve"> </v>
      </c>
      <c r="R174" s="141"/>
      <c r="S174" s="141"/>
      <c r="T174" s="118" t="str">
        <f t="shared" si="20"/>
        <v xml:space="preserve"> </v>
      </c>
      <c r="U174" s="141"/>
      <c r="V174" s="141"/>
      <c r="W174" s="118" t="str">
        <f t="shared" si="21"/>
        <v xml:space="preserve"> </v>
      </c>
      <c r="X174" s="141"/>
      <c r="Y174" s="141"/>
      <c r="Z174" s="141"/>
      <c r="AA174" s="141"/>
      <c r="AB174" s="141"/>
      <c r="AC174" s="141"/>
      <c r="AD174" s="141"/>
      <c r="AE174" s="141"/>
      <c r="AF174" s="141"/>
      <c r="AG174" s="118" t="str">
        <f t="shared" si="22"/>
        <v xml:space="preserve"> </v>
      </c>
      <c r="AH174" s="141"/>
      <c r="AI174" s="141"/>
      <c r="AJ174" s="141"/>
      <c r="AK174" s="118" t="str">
        <f t="shared" si="23"/>
        <v xml:space="preserve"> </v>
      </c>
      <c r="AL174" s="141"/>
    </row>
    <row r="175" spans="1:38" s="224" customFormat="1" ht="12.75" x14ac:dyDescent="0.2">
      <c r="A175" s="223">
        <v>170</v>
      </c>
      <c r="B175" s="141"/>
      <c r="C175" s="135"/>
      <c r="D175" s="141"/>
      <c r="E175" s="141"/>
      <c r="F175" s="141"/>
      <c r="G175" s="141"/>
      <c r="H175" s="118" t="str">
        <f t="shared" si="16"/>
        <v xml:space="preserve"> </v>
      </c>
      <c r="I175" s="141"/>
      <c r="J175" s="141"/>
      <c r="K175" s="118" t="str">
        <f t="shared" si="17"/>
        <v xml:space="preserve"> </v>
      </c>
      <c r="L175" s="141"/>
      <c r="M175" s="141"/>
      <c r="N175" s="118" t="str">
        <f t="shared" si="18"/>
        <v xml:space="preserve"> </v>
      </c>
      <c r="O175" s="141"/>
      <c r="P175" s="141"/>
      <c r="Q175" s="118" t="str">
        <f t="shared" si="19"/>
        <v xml:space="preserve"> </v>
      </c>
      <c r="R175" s="141"/>
      <c r="S175" s="141"/>
      <c r="T175" s="118" t="str">
        <f t="shared" si="20"/>
        <v xml:space="preserve"> </v>
      </c>
      <c r="U175" s="141"/>
      <c r="V175" s="141"/>
      <c r="W175" s="118" t="str">
        <f t="shared" si="21"/>
        <v xml:space="preserve"> </v>
      </c>
      <c r="X175" s="141"/>
      <c r="Y175" s="141"/>
      <c r="Z175" s="141"/>
      <c r="AA175" s="141"/>
      <c r="AB175" s="141"/>
      <c r="AC175" s="141"/>
      <c r="AD175" s="141"/>
      <c r="AE175" s="141"/>
      <c r="AF175" s="141"/>
      <c r="AG175" s="118" t="str">
        <f t="shared" si="22"/>
        <v xml:space="preserve"> </v>
      </c>
      <c r="AH175" s="141"/>
      <c r="AI175" s="141"/>
      <c r="AJ175" s="141"/>
      <c r="AK175" s="118" t="str">
        <f t="shared" si="23"/>
        <v xml:space="preserve"> </v>
      </c>
      <c r="AL175" s="141"/>
    </row>
    <row r="176" spans="1:38" s="224" customFormat="1" ht="12.75" x14ac:dyDescent="0.2">
      <c r="A176" s="223">
        <v>171</v>
      </c>
      <c r="B176" s="141"/>
      <c r="C176" s="135"/>
      <c r="D176" s="141"/>
      <c r="E176" s="141"/>
      <c r="F176" s="141"/>
      <c r="G176" s="141"/>
      <c r="H176" s="118" t="str">
        <f t="shared" si="16"/>
        <v xml:space="preserve"> </v>
      </c>
      <c r="I176" s="141"/>
      <c r="J176" s="141"/>
      <c r="K176" s="118" t="str">
        <f t="shared" si="17"/>
        <v xml:space="preserve"> </v>
      </c>
      <c r="L176" s="141"/>
      <c r="M176" s="141"/>
      <c r="N176" s="118" t="str">
        <f t="shared" si="18"/>
        <v xml:space="preserve"> </v>
      </c>
      <c r="O176" s="141"/>
      <c r="P176" s="141"/>
      <c r="Q176" s="118" t="str">
        <f t="shared" si="19"/>
        <v xml:space="preserve"> </v>
      </c>
      <c r="R176" s="141"/>
      <c r="S176" s="141"/>
      <c r="T176" s="118" t="str">
        <f t="shared" si="20"/>
        <v xml:space="preserve"> </v>
      </c>
      <c r="U176" s="141"/>
      <c r="V176" s="141"/>
      <c r="W176" s="118" t="str">
        <f t="shared" si="21"/>
        <v xml:space="preserve"> </v>
      </c>
      <c r="X176" s="141"/>
      <c r="Y176" s="141"/>
      <c r="Z176" s="141"/>
      <c r="AA176" s="141"/>
      <c r="AB176" s="141"/>
      <c r="AC176" s="141"/>
      <c r="AD176" s="141"/>
      <c r="AE176" s="141"/>
      <c r="AF176" s="141"/>
      <c r="AG176" s="118" t="str">
        <f t="shared" si="22"/>
        <v xml:space="preserve"> </v>
      </c>
      <c r="AH176" s="141"/>
      <c r="AI176" s="141"/>
      <c r="AJ176" s="141"/>
      <c r="AK176" s="118" t="str">
        <f t="shared" si="23"/>
        <v xml:space="preserve"> </v>
      </c>
      <c r="AL176" s="141"/>
    </row>
    <row r="177" spans="1:38" s="224" customFormat="1" ht="12.75" x14ac:dyDescent="0.2">
      <c r="A177" s="223">
        <v>172</v>
      </c>
      <c r="B177" s="141"/>
      <c r="C177" s="135"/>
      <c r="D177" s="141"/>
      <c r="E177" s="141"/>
      <c r="F177" s="141"/>
      <c r="G177" s="141"/>
      <c r="H177" s="118" t="str">
        <f t="shared" si="16"/>
        <v xml:space="preserve"> </v>
      </c>
      <c r="I177" s="141"/>
      <c r="J177" s="141"/>
      <c r="K177" s="118" t="str">
        <f t="shared" si="17"/>
        <v xml:space="preserve"> </v>
      </c>
      <c r="L177" s="141"/>
      <c r="M177" s="141"/>
      <c r="N177" s="118" t="str">
        <f t="shared" si="18"/>
        <v xml:space="preserve"> </v>
      </c>
      <c r="O177" s="141"/>
      <c r="P177" s="141"/>
      <c r="Q177" s="118" t="str">
        <f t="shared" si="19"/>
        <v xml:space="preserve"> </v>
      </c>
      <c r="R177" s="141"/>
      <c r="S177" s="141"/>
      <c r="T177" s="118" t="str">
        <f t="shared" si="20"/>
        <v xml:space="preserve"> </v>
      </c>
      <c r="U177" s="141"/>
      <c r="V177" s="141"/>
      <c r="W177" s="118" t="str">
        <f t="shared" si="21"/>
        <v xml:space="preserve"> </v>
      </c>
      <c r="X177" s="141"/>
      <c r="Y177" s="141"/>
      <c r="Z177" s="141"/>
      <c r="AA177" s="141"/>
      <c r="AB177" s="141"/>
      <c r="AC177" s="141"/>
      <c r="AD177" s="141"/>
      <c r="AE177" s="141"/>
      <c r="AF177" s="141"/>
      <c r="AG177" s="118" t="str">
        <f t="shared" si="22"/>
        <v xml:space="preserve"> </v>
      </c>
      <c r="AH177" s="141"/>
      <c r="AI177" s="141"/>
      <c r="AJ177" s="141"/>
      <c r="AK177" s="118" t="str">
        <f t="shared" si="23"/>
        <v xml:space="preserve"> </v>
      </c>
      <c r="AL177" s="141"/>
    </row>
    <row r="178" spans="1:38" s="224" customFormat="1" ht="12.75" x14ac:dyDescent="0.2">
      <c r="A178" s="223">
        <v>173</v>
      </c>
      <c r="B178" s="141"/>
      <c r="C178" s="135"/>
      <c r="D178" s="141"/>
      <c r="E178" s="141"/>
      <c r="F178" s="141"/>
      <c r="G178" s="141"/>
      <c r="H178" s="118" t="str">
        <f t="shared" si="16"/>
        <v xml:space="preserve"> </v>
      </c>
      <c r="I178" s="141"/>
      <c r="J178" s="141"/>
      <c r="K178" s="118" t="str">
        <f t="shared" si="17"/>
        <v xml:space="preserve"> </v>
      </c>
      <c r="L178" s="141"/>
      <c r="M178" s="141"/>
      <c r="N178" s="118" t="str">
        <f t="shared" si="18"/>
        <v xml:space="preserve"> </v>
      </c>
      <c r="O178" s="141"/>
      <c r="P178" s="141"/>
      <c r="Q178" s="118" t="str">
        <f t="shared" si="19"/>
        <v xml:space="preserve"> </v>
      </c>
      <c r="R178" s="141"/>
      <c r="S178" s="141"/>
      <c r="T178" s="118" t="str">
        <f t="shared" si="20"/>
        <v xml:space="preserve"> </v>
      </c>
      <c r="U178" s="141"/>
      <c r="V178" s="141"/>
      <c r="W178" s="118" t="str">
        <f t="shared" si="21"/>
        <v xml:space="preserve"> </v>
      </c>
      <c r="X178" s="141"/>
      <c r="Y178" s="141"/>
      <c r="Z178" s="141"/>
      <c r="AA178" s="141"/>
      <c r="AB178" s="141"/>
      <c r="AC178" s="141"/>
      <c r="AD178" s="141"/>
      <c r="AE178" s="141"/>
      <c r="AF178" s="141"/>
      <c r="AG178" s="118" t="str">
        <f t="shared" si="22"/>
        <v xml:space="preserve"> </v>
      </c>
      <c r="AH178" s="141"/>
      <c r="AI178" s="141"/>
      <c r="AJ178" s="141"/>
      <c r="AK178" s="118" t="str">
        <f t="shared" si="23"/>
        <v xml:space="preserve"> </v>
      </c>
      <c r="AL178" s="141"/>
    </row>
    <row r="179" spans="1:38" s="224" customFormat="1" ht="12.75" x14ac:dyDescent="0.2">
      <c r="A179" s="223">
        <v>174</v>
      </c>
      <c r="B179" s="141"/>
      <c r="C179" s="135"/>
      <c r="D179" s="141"/>
      <c r="E179" s="141"/>
      <c r="F179" s="141"/>
      <c r="G179" s="141"/>
      <c r="H179" s="118" t="str">
        <f t="shared" si="16"/>
        <v xml:space="preserve"> </v>
      </c>
      <c r="I179" s="141"/>
      <c r="J179" s="141"/>
      <c r="K179" s="118" t="str">
        <f t="shared" si="17"/>
        <v xml:space="preserve"> </v>
      </c>
      <c r="L179" s="141"/>
      <c r="M179" s="141"/>
      <c r="N179" s="118" t="str">
        <f t="shared" si="18"/>
        <v xml:space="preserve"> </v>
      </c>
      <c r="O179" s="141"/>
      <c r="P179" s="141"/>
      <c r="Q179" s="118" t="str">
        <f t="shared" si="19"/>
        <v xml:space="preserve"> </v>
      </c>
      <c r="R179" s="141"/>
      <c r="S179" s="141"/>
      <c r="T179" s="118" t="str">
        <f t="shared" si="20"/>
        <v xml:space="preserve"> </v>
      </c>
      <c r="U179" s="141"/>
      <c r="V179" s="141"/>
      <c r="W179" s="118" t="str">
        <f t="shared" si="21"/>
        <v xml:space="preserve"> </v>
      </c>
      <c r="X179" s="141"/>
      <c r="Y179" s="141"/>
      <c r="Z179" s="141"/>
      <c r="AA179" s="141"/>
      <c r="AB179" s="141"/>
      <c r="AC179" s="141"/>
      <c r="AD179" s="141"/>
      <c r="AE179" s="141"/>
      <c r="AF179" s="141"/>
      <c r="AG179" s="118" t="str">
        <f t="shared" si="22"/>
        <v xml:space="preserve"> </v>
      </c>
      <c r="AH179" s="141"/>
      <c r="AI179" s="141"/>
      <c r="AJ179" s="141"/>
      <c r="AK179" s="118" t="str">
        <f t="shared" si="23"/>
        <v xml:space="preserve"> </v>
      </c>
      <c r="AL179" s="141"/>
    </row>
    <row r="180" spans="1:38" s="224" customFormat="1" ht="12.75" x14ac:dyDescent="0.2">
      <c r="A180" s="223">
        <v>175</v>
      </c>
      <c r="B180" s="141"/>
      <c r="C180" s="135"/>
      <c r="D180" s="141"/>
      <c r="E180" s="141"/>
      <c r="F180" s="141"/>
      <c r="G180" s="141"/>
      <c r="H180" s="118" t="str">
        <f t="shared" si="16"/>
        <v xml:space="preserve"> </v>
      </c>
      <c r="I180" s="141"/>
      <c r="J180" s="141"/>
      <c r="K180" s="118" t="str">
        <f t="shared" si="17"/>
        <v xml:space="preserve"> </v>
      </c>
      <c r="L180" s="141"/>
      <c r="M180" s="141"/>
      <c r="N180" s="118" t="str">
        <f t="shared" si="18"/>
        <v xml:space="preserve"> </v>
      </c>
      <c r="O180" s="141"/>
      <c r="P180" s="141"/>
      <c r="Q180" s="118" t="str">
        <f t="shared" si="19"/>
        <v xml:space="preserve"> </v>
      </c>
      <c r="R180" s="141"/>
      <c r="S180" s="141"/>
      <c r="T180" s="118" t="str">
        <f t="shared" si="20"/>
        <v xml:space="preserve"> </v>
      </c>
      <c r="U180" s="141"/>
      <c r="V180" s="141"/>
      <c r="W180" s="118" t="str">
        <f t="shared" si="21"/>
        <v xml:space="preserve"> </v>
      </c>
      <c r="X180" s="141"/>
      <c r="Y180" s="141"/>
      <c r="Z180" s="141"/>
      <c r="AA180" s="141"/>
      <c r="AB180" s="141"/>
      <c r="AC180" s="141"/>
      <c r="AD180" s="141"/>
      <c r="AE180" s="141"/>
      <c r="AF180" s="141"/>
      <c r="AG180" s="118" t="str">
        <f t="shared" si="22"/>
        <v xml:space="preserve"> </v>
      </c>
      <c r="AH180" s="141"/>
      <c r="AI180" s="141"/>
      <c r="AJ180" s="141"/>
      <c r="AK180" s="118" t="str">
        <f t="shared" si="23"/>
        <v xml:space="preserve"> </v>
      </c>
      <c r="AL180" s="141"/>
    </row>
    <row r="181" spans="1:38" s="224" customFormat="1" ht="12.75" x14ac:dyDescent="0.2">
      <c r="A181" s="223">
        <v>176</v>
      </c>
      <c r="B181" s="141"/>
      <c r="C181" s="135"/>
      <c r="D181" s="141"/>
      <c r="E181" s="141"/>
      <c r="F181" s="141"/>
      <c r="G181" s="141"/>
      <c r="H181" s="118" t="str">
        <f t="shared" si="16"/>
        <v xml:space="preserve"> </v>
      </c>
      <c r="I181" s="141"/>
      <c r="J181" s="141"/>
      <c r="K181" s="118" t="str">
        <f t="shared" si="17"/>
        <v xml:space="preserve"> </v>
      </c>
      <c r="L181" s="141"/>
      <c r="M181" s="141"/>
      <c r="N181" s="118" t="str">
        <f t="shared" si="18"/>
        <v xml:space="preserve"> </v>
      </c>
      <c r="O181" s="141"/>
      <c r="P181" s="141"/>
      <c r="Q181" s="118" t="str">
        <f t="shared" si="19"/>
        <v xml:space="preserve"> </v>
      </c>
      <c r="R181" s="141"/>
      <c r="S181" s="141"/>
      <c r="T181" s="118" t="str">
        <f t="shared" si="20"/>
        <v xml:space="preserve"> </v>
      </c>
      <c r="U181" s="141"/>
      <c r="V181" s="141"/>
      <c r="W181" s="118" t="str">
        <f t="shared" si="21"/>
        <v xml:space="preserve"> </v>
      </c>
      <c r="X181" s="141"/>
      <c r="Y181" s="141"/>
      <c r="Z181" s="141"/>
      <c r="AA181" s="141"/>
      <c r="AB181" s="141"/>
      <c r="AC181" s="141"/>
      <c r="AD181" s="141"/>
      <c r="AE181" s="141"/>
      <c r="AF181" s="141"/>
      <c r="AG181" s="118" t="str">
        <f t="shared" si="22"/>
        <v xml:space="preserve"> </v>
      </c>
      <c r="AH181" s="141"/>
      <c r="AI181" s="141"/>
      <c r="AJ181" s="141"/>
      <c r="AK181" s="118" t="str">
        <f t="shared" si="23"/>
        <v xml:space="preserve"> </v>
      </c>
      <c r="AL181" s="141"/>
    </row>
    <row r="182" spans="1:38" s="224" customFormat="1" ht="12.75" x14ac:dyDescent="0.2">
      <c r="A182" s="223">
        <v>177</v>
      </c>
      <c r="B182" s="141"/>
      <c r="C182" s="135"/>
      <c r="D182" s="141"/>
      <c r="E182" s="141"/>
      <c r="F182" s="141"/>
      <c r="G182" s="141"/>
      <c r="H182" s="118" t="str">
        <f t="shared" si="16"/>
        <v xml:space="preserve"> </v>
      </c>
      <c r="I182" s="141"/>
      <c r="J182" s="141"/>
      <c r="K182" s="118" t="str">
        <f t="shared" si="17"/>
        <v xml:space="preserve"> </v>
      </c>
      <c r="L182" s="141"/>
      <c r="M182" s="141"/>
      <c r="N182" s="118" t="str">
        <f t="shared" si="18"/>
        <v xml:space="preserve"> </v>
      </c>
      <c r="O182" s="141"/>
      <c r="P182" s="141"/>
      <c r="Q182" s="118" t="str">
        <f t="shared" si="19"/>
        <v xml:space="preserve"> </v>
      </c>
      <c r="R182" s="141"/>
      <c r="S182" s="141"/>
      <c r="T182" s="118" t="str">
        <f t="shared" si="20"/>
        <v xml:space="preserve"> </v>
      </c>
      <c r="U182" s="141"/>
      <c r="V182" s="141"/>
      <c r="W182" s="118" t="str">
        <f t="shared" si="21"/>
        <v xml:space="preserve"> </v>
      </c>
      <c r="X182" s="141"/>
      <c r="Y182" s="141"/>
      <c r="Z182" s="141"/>
      <c r="AA182" s="141"/>
      <c r="AB182" s="141"/>
      <c r="AC182" s="141"/>
      <c r="AD182" s="141"/>
      <c r="AE182" s="141"/>
      <c r="AF182" s="141"/>
      <c r="AG182" s="118" t="str">
        <f t="shared" si="22"/>
        <v xml:space="preserve"> </v>
      </c>
      <c r="AH182" s="141"/>
      <c r="AI182" s="141"/>
      <c r="AJ182" s="141"/>
      <c r="AK182" s="118" t="str">
        <f t="shared" si="23"/>
        <v xml:space="preserve"> </v>
      </c>
      <c r="AL182" s="141"/>
    </row>
    <row r="183" spans="1:38" s="224" customFormat="1" ht="12.75" x14ac:dyDescent="0.2">
      <c r="A183" s="223">
        <v>178</v>
      </c>
      <c r="B183" s="141"/>
      <c r="C183" s="135"/>
      <c r="D183" s="141"/>
      <c r="E183" s="141"/>
      <c r="F183" s="141"/>
      <c r="G183" s="141"/>
      <c r="H183" s="118" t="str">
        <f t="shared" si="16"/>
        <v xml:space="preserve"> </v>
      </c>
      <c r="I183" s="141"/>
      <c r="J183" s="141"/>
      <c r="K183" s="118" t="str">
        <f t="shared" si="17"/>
        <v xml:space="preserve"> </v>
      </c>
      <c r="L183" s="141"/>
      <c r="M183" s="141"/>
      <c r="N183" s="118" t="str">
        <f t="shared" si="18"/>
        <v xml:space="preserve"> </v>
      </c>
      <c r="O183" s="141"/>
      <c r="P183" s="141"/>
      <c r="Q183" s="118" t="str">
        <f t="shared" si="19"/>
        <v xml:space="preserve"> </v>
      </c>
      <c r="R183" s="141"/>
      <c r="S183" s="141"/>
      <c r="T183" s="118" t="str">
        <f t="shared" si="20"/>
        <v xml:space="preserve"> </v>
      </c>
      <c r="U183" s="141"/>
      <c r="V183" s="141"/>
      <c r="W183" s="118" t="str">
        <f t="shared" si="21"/>
        <v xml:space="preserve"> </v>
      </c>
      <c r="X183" s="141"/>
      <c r="Y183" s="141"/>
      <c r="Z183" s="141"/>
      <c r="AA183" s="141"/>
      <c r="AB183" s="141"/>
      <c r="AC183" s="141"/>
      <c r="AD183" s="141"/>
      <c r="AE183" s="141"/>
      <c r="AF183" s="141"/>
      <c r="AG183" s="118" t="str">
        <f t="shared" si="22"/>
        <v xml:space="preserve"> </v>
      </c>
      <c r="AH183" s="141"/>
      <c r="AI183" s="141"/>
      <c r="AJ183" s="141"/>
      <c r="AK183" s="118" t="str">
        <f t="shared" si="23"/>
        <v xml:space="preserve"> </v>
      </c>
      <c r="AL183" s="141"/>
    </row>
    <row r="184" spans="1:38" s="224" customFormat="1" ht="12.75" x14ac:dyDescent="0.2">
      <c r="A184" s="223">
        <v>179</v>
      </c>
      <c r="B184" s="141"/>
      <c r="C184" s="135"/>
      <c r="D184" s="141"/>
      <c r="E184" s="141"/>
      <c r="F184" s="141"/>
      <c r="G184" s="141"/>
      <c r="H184" s="118" t="str">
        <f t="shared" si="16"/>
        <v xml:space="preserve"> </v>
      </c>
      <c r="I184" s="141"/>
      <c r="J184" s="141"/>
      <c r="K184" s="118" t="str">
        <f t="shared" si="17"/>
        <v xml:space="preserve"> </v>
      </c>
      <c r="L184" s="141"/>
      <c r="M184" s="141"/>
      <c r="N184" s="118" t="str">
        <f t="shared" si="18"/>
        <v xml:space="preserve"> </v>
      </c>
      <c r="O184" s="141"/>
      <c r="P184" s="141"/>
      <c r="Q184" s="118" t="str">
        <f t="shared" si="19"/>
        <v xml:space="preserve"> </v>
      </c>
      <c r="R184" s="141"/>
      <c r="S184" s="141"/>
      <c r="T184" s="118" t="str">
        <f t="shared" si="20"/>
        <v xml:space="preserve"> </v>
      </c>
      <c r="U184" s="141"/>
      <c r="V184" s="141"/>
      <c r="W184" s="118" t="str">
        <f t="shared" si="21"/>
        <v xml:space="preserve"> </v>
      </c>
      <c r="X184" s="141"/>
      <c r="Y184" s="141"/>
      <c r="Z184" s="141"/>
      <c r="AA184" s="141"/>
      <c r="AB184" s="141"/>
      <c r="AC184" s="141"/>
      <c r="AD184" s="141"/>
      <c r="AE184" s="141"/>
      <c r="AF184" s="141"/>
      <c r="AG184" s="118" t="str">
        <f t="shared" si="22"/>
        <v xml:space="preserve"> </v>
      </c>
      <c r="AH184" s="141"/>
      <c r="AI184" s="141"/>
      <c r="AJ184" s="141"/>
      <c r="AK184" s="118" t="str">
        <f t="shared" si="23"/>
        <v xml:space="preserve"> </v>
      </c>
      <c r="AL184" s="141"/>
    </row>
    <row r="185" spans="1:38" s="224" customFormat="1" ht="12.75" x14ac:dyDescent="0.2">
      <c r="A185" s="223">
        <v>180</v>
      </c>
      <c r="B185" s="141"/>
      <c r="C185" s="135"/>
      <c r="D185" s="141"/>
      <c r="E185" s="141"/>
      <c r="F185" s="141"/>
      <c r="G185" s="141"/>
      <c r="H185" s="118" t="str">
        <f t="shared" si="16"/>
        <v xml:space="preserve"> </v>
      </c>
      <c r="I185" s="141"/>
      <c r="J185" s="141"/>
      <c r="K185" s="118" t="str">
        <f t="shared" si="17"/>
        <v xml:space="preserve"> </v>
      </c>
      <c r="L185" s="141"/>
      <c r="M185" s="141"/>
      <c r="N185" s="118" t="str">
        <f t="shared" si="18"/>
        <v xml:space="preserve"> </v>
      </c>
      <c r="O185" s="141"/>
      <c r="P185" s="141"/>
      <c r="Q185" s="118" t="str">
        <f t="shared" si="19"/>
        <v xml:space="preserve"> </v>
      </c>
      <c r="R185" s="141"/>
      <c r="S185" s="141"/>
      <c r="T185" s="118" t="str">
        <f t="shared" si="20"/>
        <v xml:space="preserve"> </v>
      </c>
      <c r="U185" s="141"/>
      <c r="V185" s="141"/>
      <c r="W185" s="118" t="str">
        <f t="shared" si="21"/>
        <v xml:space="preserve"> </v>
      </c>
      <c r="X185" s="141"/>
      <c r="Y185" s="141"/>
      <c r="Z185" s="141"/>
      <c r="AA185" s="141"/>
      <c r="AB185" s="141"/>
      <c r="AC185" s="141"/>
      <c r="AD185" s="141"/>
      <c r="AE185" s="141"/>
      <c r="AF185" s="141"/>
      <c r="AG185" s="118" t="str">
        <f t="shared" si="22"/>
        <v xml:space="preserve"> </v>
      </c>
      <c r="AH185" s="141"/>
      <c r="AI185" s="141"/>
      <c r="AJ185" s="141"/>
      <c r="AK185" s="118" t="str">
        <f t="shared" si="23"/>
        <v xml:space="preserve"> </v>
      </c>
      <c r="AL185" s="141"/>
    </row>
    <row r="186" spans="1:38" s="224" customFormat="1" ht="12.75" x14ac:dyDescent="0.2">
      <c r="A186" s="223">
        <v>181</v>
      </c>
      <c r="B186" s="141"/>
      <c r="C186" s="135"/>
      <c r="D186" s="141"/>
      <c r="E186" s="141"/>
      <c r="F186" s="141"/>
      <c r="G186" s="141"/>
      <c r="H186" s="118" t="str">
        <f t="shared" si="16"/>
        <v xml:space="preserve"> </v>
      </c>
      <c r="I186" s="141"/>
      <c r="J186" s="141"/>
      <c r="K186" s="118" t="str">
        <f t="shared" si="17"/>
        <v xml:space="preserve"> </v>
      </c>
      <c r="L186" s="141"/>
      <c r="M186" s="141"/>
      <c r="N186" s="118" t="str">
        <f t="shared" si="18"/>
        <v xml:space="preserve"> </v>
      </c>
      <c r="O186" s="141"/>
      <c r="P186" s="141"/>
      <c r="Q186" s="118" t="str">
        <f t="shared" si="19"/>
        <v xml:space="preserve"> </v>
      </c>
      <c r="R186" s="141"/>
      <c r="S186" s="141"/>
      <c r="T186" s="118" t="str">
        <f t="shared" si="20"/>
        <v xml:space="preserve"> </v>
      </c>
      <c r="U186" s="141"/>
      <c r="V186" s="141"/>
      <c r="W186" s="118" t="str">
        <f t="shared" si="21"/>
        <v xml:space="preserve"> </v>
      </c>
      <c r="X186" s="141"/>
      <c r="Y186" s="141"/>
      <c r="Z186" s="141"/>
      <c r="AA186" s="141"/>
      <c r="AB186" s="141"/>
      <c r="AC186" s="141"/>
      <c r="AD186" s="141"/>
      <c r="AE186" s="141"/>
      <c r="AF186" s="141"/>
      <c r="AG186" s="118" t="str">
        <f t="shared" si="22"/>
        <v xml:space="preserve"> </v>
      </c>
      <c r="AH186" s="141"/>
      <c r="AI186" s="141"/>
      <c r="AJ186" s="141"/>
      <c r="AK186" s="118" t="str">
        <f t="shared" si="23"/>
        <v xml:space="preserve"> </v>
      </c>
      <c r="AL186" s="141"/>
    </row>
    <row r="187" spans="1:38" s="224" customFormat="1" ht="12.75" x14ac:dyDescent="0.2">
      <c r="A187" s="223">
        <v>182</v>
      </c>
      <c r="B187" s="141"/>
      <c r="C187" s="135"/>
      <c r="D187" s="141"/>
      <c r="E187" s="141"/>
      <c r="F187" s="141"/>
      <c r="G187" s="141"/>
      <c r="H187" s="118" t="str">
        <f t="shared" si="16"/>
        <v xml:space="preserve"> </v>
      </c>
      <c r="I187" s="141"/>
      <c r="J187" s="141"/>
      <c r="K187" s="118" t="str">
        <f t="shared" si="17"/>
        <v xml:space="preserve"> </v>
      </c>
      <c r="L187" s="141"/>
      <c r="M187" s="141"/>
      <c r="N187" s="118" t="str">
        <f t="shared" si="18"/>
        <v xml:space="preserve"> </v>
      </c>
      <c r="O187" s="141"/>
      <c r="P187" s="141"/>
      <c r="Q187" s="118" t="str">
        <f t="shared" si="19"/>
        <v xml:space="preserve"> </v>
      </c>
      <c r="R187" s="141"/>
      <c r="S187" s="141"/>
      <c r="T187" s="118" t="str">
        <f t="shared" si="20"/>
        <v xml:space="preserve"> </v>
      </c>
      <c r="U187" s="141"/>
      <c r="V187" s="141"/>
      <c r="W187" s="118" t="str">
        <f t="shared" si="21"/>
        <v xml:space="preserve"> </v>
      </c>
      <c r="X187" s="141"/>
      <c r="Y187" s="141"/>
      <c r="Z187" s="141"/>
      <c r="AA187" s="141"/>
      <c r="AB187" s="141"/>
      <c r="AC187" s="141"/>
      <c r="AD187" s="141"/>
      <c r="AE187" s="141"/>
      <c r="AF187" s="141"/>
      <c r="AG187" s="118" t="str">
        <f t="shared" si="22"/>
        <v xml:space="preserve"> </v>
      </c>
      <c r="AH187" s="141"/>
      <c r="AI187" s="141"/>
      <c r="AJ187" s="141"/>
      <c r="AK187" s="118" t="str">
        <f t="shared" si="23"/>
        <v xml:space="preserve"> </v>
      </c>
      <c r="AL187" s="141"/>
    </row>
    <row r="188" spans="1:38" s="224" customFormat="1" ht="12.75" x14ac:dyDescent="0.2">
      <c r="A188" s="223">
        <v>183</v>
      </c>
      <c r="B188" s="141"/>
      <c r="C188" s="135"/>
      <c r="D188" s="141"/>
      <c r="E188" s="141"/>
      <c r="F188" s="141"/>
      <c r="G188" s="141"/>
      <c r="H188" s="118" t="str">
        <f t="shared" si="16"/>
        <v xml:space="preserve"> </v>
      </c>
      <c r="I188" s="141"/>
      <c r="J188" s="141"/>
      <c r="K188" s="118" t="str">
        <f t="shared" si="17"/>
        <v xml:space="preserve"> </v>
      </c>
      <c r="L188" s="141"/>
      <c r="M188" s="141"/>
      <c r="N188" s="118" t="str">
        <f t="shared" si="18"/>
        <v xml:space="preserve"> </v>
      </c>
      <c r="O188" s="141"/>
      <c r="P188" s="141"/>
      <c r="Q188" s="118" t="str">
        <f t="shared" si="19"/>
        <v xml:space="preserve"> </v>
      </c>
      <c r="R188" s="141"/>
      <c r="S188" s="141"/>
      <c r="T188" s="118" t="str">
        <f t="shared" si="20"/>
        <v xml:space="preserve"> </v>
      </c>
      <c r="U188" s="141"/>
      <c r="V188" s="141"/>
      <c r="W188" s="118" t="str">
        <f t="shared" si="21"/>
        <v xml:space="preserve"> </v>
      </c>
      <c r="X188" s="141"/>
      <c r="Y188" s="141"/>
      <c r="Z188" s="141"/>
      <c r="AA188" s="141"/>
      <c r="AB188" s="141"/>
      <c r="AC188" s="141"/>
      <c r="AD188" s="141"/>
      <c r="AE188" s="141"/>
      <c r="AF188" s="141"/>
      <c r="AG188" s="118" t="str">
        <f t="shared" si="22"/>
        <v xml:space="preserve"> </v>
      </c>
      <c r="AH188" s="141"/>
      <c r="AI188" s="141"/>
      <c r="AJ188" s="141"/>
      <c r="AK188" s="118" t="str">
        <f t="shared" si="23"/>
        <v xml:space="preserve"> </v>
      </c>
      <c r="AL188" s="141"/>
    </row>
    <row r="189" spans="1:38" s="224" customFormat="1" ht="12.75" x14ac:dyDescent="0.2">
      <c r="A189" s="223">
        <v>184</v>
      </c>
      <c r="B189" s="141"/>
      <c r="C189" s="135"/>
      <c r="D189" s="141"/>
      <c r="E189" s="141"/>
      <c r="F189" s="141"/>
      <c r="G189" s="141"/>
      <c r="H189" s="118" t="str">
        <f t="shared" si="16"/>
        <v xml:space="preserve"> </v>
      </c>
      <c r="I189" s="141"/>
      <c r="J189" s="141"/>
      <c r="K189" s="118" t="str">
        <f t="shared" si="17"/>
        <v xml:space="preserve"> </v>
      </c>
      <c r="L189" s="141"/>
      <c r="M189" s="141"/>
      <c r="N189" s="118" t="str">
        <f t="shared" si="18"/>
        <v xml:space="preserve"> </v>
      </c>
      <c r="O189" s="141"/>
      <c r="P189" s="141"/>
      <c r="Q189" s="118" t="str">
        <f t="shared" si="19"/>
        <v xml:space="preserve"> </v>
      </c>
      <c r="R189" s="141"/>
      <c r="S189" s="141"/>
      <c r="T189" s="118" t="str">
        <f t="shared" si="20"/>
        <v xml:space="preserve"> </v>
      </c>
      <c r="U189" s="141"/>
      <c r="V189" s="141"/>
      <c r="W189" s="118" t="str">
        <f t="shared" si="21"/>
        <v xml:space="preserve"> </v>
      </c>
      <c r="X189" s="141"/>
      <c r="Y189" s="141"/>
      <c r="Z189" s="141"/>
      <c r="AA189" s="141"/>
      <c r="AB189" s="141"/>
      <c r="AC189" s="141"/>
      <c r="AD189" s="141"/>
      <c r="AE189" s="141"/>
      <c r="AF189" s="141"/>
      <c r="AG189" s="118" t="str">
        <f t="shared" si="22"/>
        <v xml:space="preserve"> </v>
      </c>
      <c r="AH189" s="141"/>
      <c r="AI189" s="141"/>
      <c r="AJ189" s="141"/>
      <c r="AK189" s="118" t="str">
        <f t="shared" si="23"/>
        <v xml:space="preserve"> </v>
      </c>
      <c r="AL189" s="141"/>
    </row>
    <row r="190" spans="1:38" s="224" customFormat="1" ht="12.75" x14ac:dyDescent="0.2">
      <c r="A190" s="223">
        <v>185</v>
      </c>
      <c r="B190" s="141"/>
      <c r="C190" s="135"/>
      <c r="D190" s="141"/>
      <c r="E190" s="141"/>
      <c r="F190" s="141"/>
      <c r="G190" s="141"/>
      <c r="H190" s="118" t="str">
        <f t="shared" si="16"/>
        <v xml:space="preserve"> </v>
      </c>
      <c r="I190" s="141"/>
      <c r="J190" s="141"/>
      <c r="K190" s="118" t="str">
        <f t="shared" si="17"/>
        <v xml:space="preserve"> </v>
      </c>
      <c r="L190" s="141"/>
      <c r="M190" s="141"/>
      <c r="N190" s="118" t="str">
        <f t="shared" si="18"/>
        <v xml:space="preserve"> </v>
      </c>
      <c r="O190" s="141"/>
      <c r="P190" s="141"/>
      <c r="Q190" s="118" t="str">
        <f t="shared" si="19"/>
        <v xml:space="preserve"> </v>
      </c>
      <c r="R190" s="141"/>
      <c r="S190" s="141"/>
      <c r="T190" s="118" t="str">
        <f t="shared" si="20"/>
        <v xml:space="preserve"> </v>
      </c>
      <c r="U190" s="141"/>
      <c r="V190" s="141"/>
      <c r="W190" s="118" t="str">
        <f t="shared" si="21"/>
        <v xml:space="preserve"> </v>
      </c>
      <c r="X190" s="141"/>
      <c r="Y190" s="141"/>
      <c r="Z190" s="141"/>
      <c r="AA190" s="141"/>
      <c r="AB190" s="141"/>
      <c r="AC190" s="141"/>
      <c r="AD190" s="141"/>
      <c r="AE190" s="141"/>
      <c r="AF190" s="141"/>
      <c r="AG190" s="118" t="str">
        <f t="shared" si="22"/>
        <v xml:space="preserve"> </v>
      </c>
      <c r="AH190" s="141"/>
      <c r="AI190" s="141"/>
      <c r="AJ190" s="141"/>
      <c r="AK190" s="118" t="str">
        <f t="shared" si="23"/>
        <v xml:space="preserve"> </v>
      </c>
      <c r="AL190" s="141"/>
    </row>
    <row r="191" spans="1:38" s="224" customFormat="1" ht="12.75" x14ac:dyDescent="0.2">
      <c r="A191" s="223">
        <v>186</v>
      </c>
      <c r="B191" s="141"/>
      <c r="C191" s="135"/>
      <c r="D191" s="141"/>
      <c r="E191" s="141"/>
      <c r="F191" s="141"/>
      <c r="G191" s="141"/>
      <c r="H191" s="118" t="str">
        <f t="shared" si="16"/>
        <v xml:space="preserve"> </v>
      </c>
      <c r="I191" s="141"/>
      <c r="J191" s="141"/>
      <c r="K191" s="118" t="str">
        <f t="shared" si="17"/>
        <v xml:space="preserve"> </v>
      </c>
      <c r="L191" s="141"/>
      <c r="M191" s="141"/>
      <c r="N191" s="118" t="str">
        <f t="shared" si="18"/>
        <v xml:space="preserve"> </v>
      </c>
      <c r="O191" s="141"/>
      <c r="P191" s="141"/>
      <c r="Q191" s="118" t="str">
        <f t="shared" si="19"/>
        <v xml:space="preserve"> </v>
      </c>
      <c r="R191" s="141"/>
      <c r="S191" s="141"/>
      <c r="T191" s="118" t="str">
        <f t="shared" si="20"/>
        <v xml:space="preserve"> </v>
      </c>
      <c r="U191" s="141"/>
      <c r="V191" s="141"/>
      <c r="W191" s="118" t="str">
        <f t="shared" si="21"/>
        <v xml:space="preserve"> </v>
      </c>
      <c r="X191" s="141"/>
      <c r="Y191" s="141"/>
      <c r="Z191" s="141"/>
      <c r="AA191" s="141"/>
      <c r="AB191" s="141"/>
      <c r="AC191" s="141"/>
      <c r="AD191" s="141"/>
      <c r="AE191" s="141"/>
      <c r="AF191" s="141"/>
      <c r="AG191" s="118" t="str">
        <f t="shared" si="22"/>
        <v xml:space="preserve"> </v>
      </c>
      <c r="AH191" s="141"/>
      <c r="AI191" s="141"/>
      <c r="AJ191" s="141"/>
      <c r="AK191" s="118" t="str">
        <f t="shared" si="23"/>
        <v xml:space="preserve"> </v>
      </c>
      <c r="AL191" s="141"/>
    </row>
    <row r="192" spans="1:38" s="224" customFormat="1" ht="12.75" x14ac:dyDescent="0.2">
      <c r="A192" s="223">
        <v>187</v>
      </c>
      <c r="B192" s="141"/>
      <c r="C192" s="135"/>
      <c r="D192" s="141"/>
      <c r="E192" s="141"/>
      <c r="F192" s="141"/>
      <c r="G192" s="141"/>
      <c r="H192" s="118" t="str">
        <f t="shared" si="16"/>
        <v xml:space="preserve"> </v>
      </c>
      <c r="I192" s="141"/>
      <c r="J192" s="141"/>
      <c r="K192" s="118" t="str">
        <f t="shared" si="17"/>
        <v xml:space="preserve"> </v>
      </c>
      <c r="L192" s="141"/>
      <c r="M192" s="141"/>
      <c r="N192" s="118" t="str">
        <f t="shared" si="18"/>
        <v xml:space="preserve"> </v>
      </c>
      <c r="O192" s="141"/>
      <c r="P192" s="141"/>
      <c r="Q192" s="118" t="str">
        <f t="shared" si="19"/>
        <v xml:space="preserve"> </v>
      </c>
      <c r="R192" s="141"/>
      <c r="S192" s="141"/>
      <c r="T192" s="118" t="str">
        <f t="shared" si="20"/>
        <v xml:space="preserve"> </v>
      </c>
      <c r="U192" s="141"/>
      <c r="V192" s="141"/>
      <c r="W192" s="118" t="str">
        <f t="shared" si="21"/>
        <v xml:space="preserve"> </v>
      </c>
      <c r="X192" s="141"/>
      <c r="Y192" s="141"/>
      <c r="Z192" s="141"/>
      <c r="AA192" s="141"/>
      <c r="AB192" s="141"/>
      <c r="AC192" s="141"/>
      <c r="AD192" s="141"/>
      <c r="AE192" s="141"/>
      <c r="AF192" s="141"/>
      <c r="AG192" s="118" t="str">
        <f t="shared" si="22"/>
        <v xml:space="preserve"> </v>
      </c>
      <c r="AH192" s="141"/>
      <c r="AI192" s="141"/>
      <c r="AJ192" s="141"/>
      <c r="AK192" s="118" t="str">
        <f t="shared" si="23"/>
        <v xml:space="preserve"> </v>
      </c>
      <c r="AL192" s="141"/>
    </row>
    <row r="193" spans="1:38" s="224" customFormat="1" ht="12.75" x14ac:dyDescent="0.2">
      <c r="A193" s="223">
        <v>188</v>
      </c>
      <c r="B193" s="141"/>
      <c r="C193" s="135"/>
      <c r="D193" s="141"/>
      <c r="E193" s="141"/>
      <c r="F193" s="141"/>
      <c r="G193" s="141"/>
      <c r="H193" s="118" t="str">
        <f t="shared" si="16"/>
        <v xml:space="preserve"> </v>
      </c>
      <c r="I193" s="141"/>
      <c r="J193" s="141"/>
      <c r="K193" s="118" t="str">
        <f t="shared" si="17"/>
        <v xml:space="preserve"> </v>
      </c>
      <c r="L193" s="141"/>
      <c r="M193" s="141"/>
      <c r="N193" s="118" t="str">
        <f t="shared" si="18"/>
        <v xml:space="preserve"> </v>
      </c>
      <c r="O193" s="141"/>
      <c r="P193" s="141"/>
      <c r="Q193" s="118" t="str">
        <f t="shared" si="19"/>
        <v xml:space="preserve"> </v>
      </c>
      <c r="R193" s="141"/>
      <c r="S193" s="141"/>
      <c r="T193" s="118" t="str">
        <f t="shared" si="20"/>
        <v xml:space="preserve"> </v>
      </c>
      <c r="U193" s="141"/>
      <c r="V193" s="141"/>
      <c r="W193" s="118" t="str">
        <f t="shared" si="21"/>
        <v xml:space="preserve"> </v>
      </c>
      <c r="X193" s="141"/>
      <c r="Y193" s="141"/>
      <c r="Z193" s="141"/>
      <c r="AA193" s="141"/>
      <c r="AB193" s="141"/>
      <c r="AC193" s="141"/>
      <c r="AD193" s="141"/>
      <c r="AE193" s="141"/>
      <c r="AF193" s="141"/>
      <c r="AG193" s="118" t="str">
        <f t="shared" si="22"/>
        <v xml:space="preserve"> </v>
      </c>
      <c r="AH193" s="141"/>
      <c r="AI193" s="141"/>
      <c r="AJ193" s="141"/>
      <c r="AK193" s="118" t="str">
        <f t="shared" si="23"/>
        <v xml:space="preserve"> </v>
      </c>
      <c r="AL193" s="141"/>
    </row>
    <row r="194" spans="1:38" s="224" customFormat="1" ht="12.75" x14ac:dyDescent="0.2">
      <c r="A194" s="223">
        <v>189</v>
      </c>
      <c r="B194" s="141"/>
      <c r="C194" s="135"/>
      <c r="D194" s="141"/>
      <c r="E194" s="141"/>
      <c r="F194" s="141"/>
      <c r="G194" s="141"/>
      <c r="H194" s="118" t="str">
        <f t="shared" si="16"/>
        <v xml:space="preserve"> </v>
      </c>
      <c r="I194" s="141"/>
      <c r="J194" s="141"/>
      <c r="K194" s="118" t="str">
        <f t="shared" si="17"/>
        <v xml:space="preserve"> </v>
      </c>
      <c r="L194" s="141"/>
      <c r="M194" s="141"/>
      <c r="N194" s="118" t="str">
        <f t="shared" si="18"/>
        <v xml:space="preserve"> </v>
      </c>
      <c r="O194" s="141"/>
      <c r="P194" s="141"/>
      <c r="Q194" s="118" t="str">
        <f t="shared" si="19"/>
        <v xml:space="preserve"> </v>
      </c>
      <c r="R194" s="141"/>
      <c r="S194" s="141"/>
      <c r="T194" s="118" t="str">
        <f t="shared" si="20"/>
        <v xml:space="preserve"> </v>
      </c>
      <c r="U194" s="141"/>
      <c r="V194" s="141"/>
      <c r="W194" s="118" t="str">
        <f t="shared" si="21"/>
        <v xml:space="preserve"> </v>
      </c>
      <c r="X194" s="141"/>
      <c r="Y194" s="141"/>
      <c r="Z194" s="141"/>
      <c r="AA194" s="141"/>
      <c r="AB194" s="141"/>
      <c r="AC194" s="141"/>
      <c r="AD194" s="141"/>
      <c r="AE194" s="141"/>
      <c r="AF194" s="141"/>
      <c r="AG194" s="118" t="str">
        <f t="shared" si="22"/>
        <v xml:space="preserve"> </v>
      </c>
      <c r="AH194" s="141"/>
      <c r="AI194" s="141"/>
      <c r="AJ194" s="141"/>
      <c r="AK194" s="118" t="str">
        <f t="shared" si="23"/>
        <v xml:space="preserve"> </v>
      </c>
      <c r="AL194" s="141"/>
    </row>
    <row r="195" spans="1:38" s="224" customFormat="1" ht="12.75" x14ac:dyDescent="0.2">
      <c r="A195" s="223">
        <v>190</v>
      </c>
      <c r="B195" s="141"/>
      <c r="C195" s="135"/>
      <c r="D195" s="141"/>
      <c r="E195" s="141"/>
      <c r="F195" s="141"/>
      <c r="G195" s="141"/>
      <c r="H195" s="118" t="str">
        <f t="shared" si="16"/>
        <v xml:space="preserve"> </v>
      </c>
      <c r="I195" s="141"/>
      <c r="J195" s="141"/>
      <c r="K195" s="118" t="str">
        <f t="shared" si="17"/>
        <v xml:space="preserve"> </v>
      </c>
      <c r="L195" s="141"/>
      <c r="M195" s="141"/>
      <c r="N195" s="118" t="str">
        <f t="shared" si="18"/>
        <v xml:space="preserve"> </v>
      </c>
      <c r="O195" s="141"/>
      <c r="P195" s="141"/>
      <c r="Q195" s="118" t="str">
        <f t="shared" si="19"/>
        <v xml:space="preserve"> </v>
      </c>
      <c r="R195" s="141"/>
      <c r="S195" s="141"/>
      <c r="T195" s="118" t="str">
        <f t="shared" si="20"/>
        <v xml:space="preserve"> </v>
      </c>
      <c r="U195" s="141"/>
      <c r="V195" s="141"/>
      <c r="W195" s="118" t="str">
        <f t="shared" si="21"/>
        <v xml:space="preserve"> </v>
      </c>
      <c r="X195" s="141"/>
      <c r="Y195" s="141"/>
      <c r="Z195" s="141"/>
      <c r="AA195" s="141"/>
      <c r="AB195" s="141"/>
      <c r="AC195" s="141"/>
      <c r="AD195" s="141"/>
      <c r="AE195" s="141"/>
      <c r="AF195" s="141"/>
      <c r="AG195" s="118" t="str">
        <f t="shared" si="22"/>
        <v xml:space="preserve"> </v>
      </c>
      <c r="AH195" s="141"/>
      <c r="AI195" s="141"/>
      <c r="AJ195" s="141"/>
      <c r="AK195" s="118" t="str">
        <f t="shared" si="23"/>
        <v xml:space="preserve"> </v>
      </c>
      <c r="AL195" s="141"/>
    </row>
    <row r="196" spans="1:38" s="224" customFormat="1" ht="12.75" x14ac:dyDescent="0.2">
      <c r="A196" s="223">
        <v>191</v>
      </c>
      <c r="B196" s="141"/>
      <c r="C196" s="135"/>
      <c r="D196" s="141"/>
      <c r="E196" s="141"/>
      <c r="F196" s="141"/>
      <c r="G196" s="141"/>
      <c r="H196" s="118" t="str">
        <f t="shared" si="16"/>
        <v xml:space="preserve"> </v>
      </c>
      <c r="I196" s="141"/>
      <c r="J196" s="141"/>
      <c r="K196" s="118" t="str">
        <f t="shared" si="17"/>
        <v xml:space="preserve"> </v>
      </c>
      <c r="L196" s="141"/>
      <c r="M196" s="141"/>
      <c r="N196" s="118" t="str">
        <f t="shared" si="18"/>
        <v xml:space="preserve"> </v>
      </c>
      <c r="O196" s="141"/>
      <c r="P196" s="141"/>
      <c r="Q196" s="118" t="str">
        <f t="shared" si="19"/>
        <v xml:space="preserve"> </v>
      </c>
      <c r="R196" s="141"/>
      <c r="S196" s="141"/>
      <c r="T196" s="118" t="str">
        <f t="shared" si="20"/>
        <v xml:space="preserve"> </v>
      </c>
      <c r="U196" s="141"/>
      <c r="V196" s="141"/>
      <c r="W196" s="118" t="str">
        <f t="shared" si="21"/>
        <v xml:space="preserve"> </v>
      </c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18" t="str">
        <f t="shared" si="22"/>
        <v xml:space="preserve"> </v>
      </c>
      <c r="AH196" s="141"/>
      <c r="AI196" s="141"/>
      <c r="AJ196" s="141"/>
      <c r="AK196" s="118" t="str">
        <f t="shared" si="23"/>
        <v xml:space="preserve"> </v>
      </c>
      <c r="AL196" s="141"/>
    </row>
    <row r="197" spans="1:38" s="224" customFormat="1" ht="12.75" x14ac:dyDescent="0.2">
      <c r="A197" s="223">
        <v>192</v>
      </c>
      <c r="B197" s="141"/>
      <c r="C197" s="135"/>
      <c r="D197" s="141"/>
      <c r="E197" s="141"/>
      <c r="F197" s="141"/>
      <c r="G197" s="141"/>
      <c r="H197" s="118" t="str">
        <f t="shared" si="16"/>
        <v xml:space="preserve"> </v>
      </c>
      <c r="I197" s="141"/>
      <c r="J197" s="141"/>
      <c r="K197" s="118" t="str">
        <f t="shared" si="17"/>
        <v xml:space="preserve"> </v>
      </c>
      <c r="L197" s="141"/>
      <c r="M197" s="141"/>
      <c r="N197" s="118" t="str">
        <f t="shared" si="18"/>
        <v xml:space="preserve"> </v>
      </c>
      <c r="O197" s="141"/>
      <c r="P197" s="141"/>
      <c r="Q197" s="118" t="str">
        <f t="shared" si="19"/>
        <v xml:space="preserve"> </v>
      </c>
      <c r="R197" s="141"/>
      <c r="S197" s="141"/>
      <c r="T197" s="118" t="str">
        <f t="shared" si="20"/>
        <v xml:space="preserve"> </v>
      </c>
      <c r="U197" s="141"/>
      <c r="V197" s="141"/>
      <c r="W197" s="118" t="str">
        <f t="shared" si="21"/>
        <v xml:space="preserve"> </v>
      </c>
      <c r="X197" s="141"/>
      <c r="Y197" s="141"/>
      <c r="Z197" s="141"/>
      <c r="AA197" s="141"/>
      <c r="AB197" s="141"/>
      <c r="AC197" s="141"/>
      <c r="AD197" s="141"/>
      <c r="AE197" s="141"/>
      <c r="AF197" s="141"/>
      <c r="AG197" s="118" t="str">
        <f t="shared" si="22"/>
        <v xml:space="preserve"> </v>
      </c>
      <c r="AH197" s="141"/>
      <c r="AI197" s="141"/>
      <c r="AJ197" s="141"/>
      <c r="AK197" s="118" t="str">
        <f t="shared" si="23"/>
        <v xml:space="preserve"> </v>
      </c>
      <c r="AL197" s="141"/>
    </row>
    <row r="198" spans="1:38" s="224" customFormat="1" ht="12.75" x14ac:dyDescent="0.2">
      <c r="A198" s="223">
        <v>193</v>
      </c>
      <c r="B198" s="141"/>
      <c r="C198" s="135"/>
      <c r="D198" s="141"/>
      <c r="E198" s="141"/>
      <c r="F198" s="141"/>
      <c r="G198" s="141"/>
      <c r="H198" s="118" t="str">
        <f t="shared" si="16"/>
        <v xml:space="preserve"> </v>
      </c>
      <c r="I198" s="141"/>
      <c r="J198" s="141"/>
      <c r="K198" s="118" t="str">
        <f t="shared" si="17"/>
        <v xml:space="preserve"> </v>
      </c>
      <c r="L198" s="141"/>
      <c r="M198" s="141"/>
      <c r="N198" s="118" t="str">
        <f t="shared" si="18"/>
        <v xml:space="preserve"> </v>
      </c>
      <c r="O198" s="141"/>
      <c r="P198" s="141"/>
      <c r="Q198" s="118" t="str">
        <f t="shared" si="19"/>
        <v xml:space="preserve"> </v>
      </c>
      <c r="R198" s="141"/>
      <c r="S198" s="141"/>
      <c r="T198" s="118" t="str">
        <f t="shared" si="20"/>
        <v xml:space="preserve"> </v>
      </c>
      <c r="U198" s="141"/>
      <c r="V198" s="141"/>
      <c r="W198" s="118" t="str">
        <f t="shared" si="21"/>
        <v xml:space="preserve"> </v>
      </c>
      <c r="X198" s="141"/>
      <c r="Y198" s="141"/>
      <c r="Z198" s="141"/>
      <c r="AA198" s="141"/>
      <c r="AB198" s="141"/>
      <c r="AC198" s="141"/>
      <c r="AD198" s="141"/>
      <c r="AE198" s="141"/>
      <c r="AF198" s="141"/>
      <c r="AG198" s="118" t="str">
        <f t="shared" si="22"/>
        <v xml:space="preserve"> </v>
      </c>
      <c r="AH198" s="141"/>
      <c r="AI198" s="141"/>
      <c r="AJ198" s="141"/>
      <c r="AK198" s="118" t="str">
        <f t="shared" si="23"/>
        <v xml:space="preserve"> </v>
      </c>
      <c r="AL198" s="141"/>
    </row>
    <row r="199" spans="1:38" s="224" customFormat="1" ht="12.75" x14ac:dyDescent="0.2">
      <c r="A199" s="223">
        <v>194</v>
      </c>
      <c r="B199" s="141"/>
      <c r="C199" s="135"/>
      <c r="D199" s="141"/>
      <c r="E199" s="141"/>
      <c r="F199" s="141"/>
      <c r="G199" s="141"/>
      <c r="H199" s="118" t="str">
        <f t="shared" ref="H199:H262" si="24">IF(G199,G199/F199," ")</f>
        <v xml:space="preserve"> </v>
      </c>
      <c r="I199" s="141"/>
      <c r="J199" s="141"/>
      <c r="K199" s="118" t="str">
        <f t="shared" ref="K199:K262" si="25">IF(J199,J199/I199," ")</f>
        <v xml:space="preserve"> </v>
      </c>
      <c r="L199" s="141"/>
      <c r="M199" s="141"/>
      <c r="N199" s="118" t="str">
        <f t="shared" ref="N199:N262" si="26">IF(M199,M199/L199," ")</f>
        <v xml:space="preserve"> </v>
      </c>
      <c r="O199" s="141"/>
      <c r="P199" s="141"/>
      <c r="Q199" s="118" t="str">
        <f t="shared" ref="Q199:Q262" si="27">IF(P199,P199/O199," ")</f>
        <v xml:space="preserve"> </v>
      </c>
      <c r="R199" s="141"/>
      <c r="S199" s="141"/>
      <c r="T199" s="118" t="str">
        <f t="shared" ref="T199:T262" si="28">IF(S199,S199/R199," ")</f>
        <v xml:space="preserve"> </v>
      </c>
      <c r="U199" s="141"/>
      <c r="V199" s="141"/>
      <c r="W199" s="118" t="str">
        <f t="shared" ref="W199:W262" si="29">IF(V199,V199/U199," ")</f>
        <v xml:space="preserve"> </v>
      </c>
      <c r="X199" s="141"/>
      <c r="Y199" s="141"/>
      <c r="Z199" s="141"/>
      <c r="AA199" s="141"/>
      <c r="AB199" s="141"/>
      <c r="AC199" s="141"/>
      <c r="AD199" s="141"/>
      <c r="AE199" s="141"/>
      <c r="AF199" s="141"/>
      <c r="AG199" s="118" t="str">
        <f t="shared" ref="AG199:AG262" si="30">IF(AF199,AF199/AE199," ")</f>
        <v xml:space="preserve"> </v>
      </c>
      <c r="AH199" s="141"/>
      <c r="AI199" s="141"/>
      <c r="AJ199" s="141"/>
      <c r="AK199" s="118" t="str">
        <f t="shared" ref="AK199:AK262" si="31">IF(AJ199,AJ199/AI199," ")</f>
        <v xml:space="preserve"> </v>
      </c>
      <c r="AL199" s="141"/>
    </row>
    <row r="200" spans="1:38" s="224" customFormat="1" ht="12.75" x14ac:dyDescent="0.2">
      <c r="A200" s="223">
        <v>195</v>
      </c>
      <c r="B200" s="141"/>
      <c r="C200" s="135"/>
      <c r="D200" s="141"/>
      <c r="E200" s="141"/>
      <c r="F200" s="141"/>
      <c r="G200" s="141"/>
      <c r="H200" s="118" t="str">
        <f t="shared" si="24"/>
        <v xml:space="preserve"> </v>
      </c>
      <c r="I200" s="141"/>
      <c r="J200" s="141"/>
      <c r="K200" s="118" t="str">
        <f t="shared" si="25"/>
        <v xml:space="preserve"> </v>
      </c>
      <c r="L200" s="141"/>
      <c r="M200" s="141"/>
      <c r="N200" s="118" t="str">
        <f t="shared" si="26"/>
        <v xml:space="preserve"> </v>
      </c>
      <c r="O200" s="141"/>
      <c r="P200" s="141"/>
      <c r="Q200" s="118" t="str">
        <f t="shared" si="27"/>
        <v xml:space="preserve"> </v>
      </c>
      <c r="R200" s="141"/>
      <c r="S200" s="141"/>
      <c r="T200" s="118" t="str">
        <f t="shared" si="28"/>
        <v xml:space="preserve"> </v>
      </c>
      <c r="U200" s="141"/>
      <c r="V200" s="141"/>
      <c r="W200" s="118" t="str">
        <f t="shared" si="29"/>
        <v xml:space="preserve"> </v>
      </c>
      <c r="X200" s="141"/>
      <c r="Y200" s="141"/>
      <c r="Z200" s="141"/>
      <c r="AA200" s="141"/>
      <c r="AB200" s="141"/>
      <c r="AC200" s="141"/>
      <c r="AD200" s="141"/>
      <c r="AE200" s="141"/>
      <c r="AF200" s="141"/>
      <c r="AG200" s="118" t="str">
        <f t="shared" si="30"/>
        <v xml:space="preserve"> </v>
      </c>
      <c r="AH200" s="141"/>
      <c r="AI200" s="141"/>
      <c r="AJ200" s="141"/>
      <c r="AK200" s="118" t="str">
        <f t="shared" si="31"/>
        <v xml:space="preserve"> </v>
      </c>
      <c r="AL200" s="141"/>
    </row>
    <row r="201" spans="1:38" s="224" customFormat="1" ht="12.75" x14ac:dyDescent="0.2">
      <c r="A201" s="223">
        <v>196</v>
      </c>
      <c r="B201" s="141"/>
      <c r="C201" s="135"/>
      <c r="D201" s="141"/>
      <c r="E201" s="141"/>
      <c r="F201" s="141"/>
      <c r="G201" s="141"/>
      <c r="H201" s="118" t="str">
        <f t="shared" si="24"/>
        <v xml:space="preserve"> </v>
      </c>
      <c r="I201" s="141"/>
      <c r="J201" s="141"/>
      <c r="K201" s="118" t="str">
        <f t="shared" si="25"/>
        <v xml:space="preserve"> </v>
      </c>
      <c r="L201" s="141"/>
      <c r="M201" s="141"/>
      <c r="N201" s="118" t="str">
        <f t="shared" si="26"/>
        <v xml:space="preserve"> </v>
      </c>
      <c r="O201" s="141"/>
      <c r="P201" s="141"/>
      <c r="Q201" s="118" t="str">
        <f t="shared" si="27"/>
        <v xml:space="preserve"> </v>
      </c>
      <c r="R201" s="141"/>
      <c r="S201" s="141"/>
      <c r="T201" s="118" t="str">
        <f t="shared" si="28"/>
        <v xml:space="preserve"> </v>
      </c>
      <c r="U201" s="141"/>
      <c r="V201" s="141"/>
      <c r="W201" s="118" t="str">
        <f t="shared" si="29"/>
        <v xml:space="preserve"> </v>
      </c>
      <c r="X201" s="141"/>
      <c r="Y201" s="141"/>
      <c r="Z201" s="141"/>
      <c r="AA201" s="141"/>
      <c r="AB201" s="141"/>
      <c r="AC201" s="141"/>
      <c r="AD201" s="141"/>
      <c r="AE201" s="141"/>
      <c r="AF201" s="141"/>
      <c r="AG201" s="118" t="str">
        <f t="shared" si="30"/>
        <v xml:space="preserve"> </v>
      </c>
      <c r="AH201" s="141"/>
      <c r="AI201" s="141"/>
      <c r="AJ201" s="141"/>
      <c r="AK201" s="118" t="str">
        <f t="shared" si="31"/>
        <v xml:space="preserve"> </v>
      </c>
      <c r="AL201" s="141"/>
    </row>
    <row r="202" spans="1:38" s="224" customFormat="1" ht="12.75" x14ac:dyDescent="0.2">
      <c r="A202" s="223">
        <v>197</v>
      </c>
      <c r="B202" s="141"/>
      <c r="C202" s="135"/>
      <c r="D202" s="141"/>
      <c r="E202" s="141"/>
      <c r="F202" s="141"/>
      <c r="G202" s="141"/>
      <c r="H202" s="118" t="str">
        <f t="shared" si="24"/>
        <v xml:space="preserve"> </v>
      </c>
      <c r="I202" s="141"/>
      <c r="J202" s="141"/>
      <c r="K202" s="118" t="str">
        <f t="shared" si="25"/>
        <v xml:space="preserve"> </v>
      </c>
      <c r="L202" s="141"/>
      <c r="M202" s="141"/>
      <c r="N202" s="118" t="str">
        <f t="shared" si="26"/>
        <v xml:space="preserve"> </v>
      </c>
      <c r="O202" s="141"/>
      <c r="P202" s="141"/>
      <c r="Q202" s="118" t="str">
        <f t="shared" si="27"/>
        <v xml:space="preserve"> </v>
      </c>
      <c r="R202" s="141"/>
      <c r="S202" s="141"/>
      <c r="T202" s="118" t="str">
        <f t="shared" si="28"/>
        <v xml:space="preserve"> </v>
      </c>
      <c r="U202" s="141"/>
      <c r="V202" s="141"/>
      <c r="W202" s="118" t="str">
        <f t="shared" si="29"/>
        <v xml:space="preserve"> </v>
      </c>
      <c r="X202" s="141"/>
      <c r="Y202" s="141"/>
      <c r="Z202" s="141"/>
      <c r="AA202" s="141"/>
      <c r="AB202" s="141"/>
      <c r="AC202" s="141"/>
      <c r="AD202" s="141"/>
      <c r="AE202" s="141"/>
      <c r="AF202" s="141"/>
      <c r="AG202" s="118" t="str">
        <f t="shared" si="30"/>
        <v xml:space="preserve"> </v>
      </c>
      <c r="AH202" s="141"/>
      <c r="AI202" s="141"/>
      <c r="AJ202" s="141"/>
      <c r="AK202" s="118" t="str">
        <f t="shared" si="31"/>
        <v xml:space="preserve"> </v>
      </c>
      <c r="AL202" s="141"/>
    </row>
    <row r="203" spans="1:38" s="224" customFormat="1" ht="12.75" x14ac:dyDescent="0.2">
      <c r="A203" s="223">
        <v>198</v>
      </c>
      <c r="B203" s="141"/>
      <c r="C203" s="135"/>
      <c r="D203" s="141"/>
      <c r="E203" s="141"/>
      <c r="F203" s="141"/>
      <c r="G203" s="141"/>
      <c r="H203" s="118" t="str">
        <f t="shared" si="24"/>
        <v xml:space="preserve"> </v>
      </c>
      <c r="I203" s="141"/>
      <c r="J203" s="141"/>
      <c r="K203" s="118" t="str">
        <f t="shared" si="25"/>
        <v xml:space="preserve"> </v>
      </c>
      <c r="L203" s="141"/>
      <c r="M203" s="141"/>
      <c r="N203" s="118" t="str">
        <f t="shared" si="26"/>
        <v xml:space="preserve"> </v>
      </c>
      <c r="O203" s="141"/>
      <c r="P203" s="141"/>
      <c r="Q203" s="118" t="str">
        <f t="shared" si="27"/>
        <v xml:space="preserve"> </v>
      </c>
      <c r="R203" s="141"/>
      <c r="S203" s="141"/>
      <c r="T203" s="118" t="str">
        <f t="shared" si="28"/>
        <v xml:space="preserve"> </v>
      </c>
      <c r="U203" s="141"/>
      <c r="V203" s="141"/>
      <c r="W203" s="118" t="str">
        <f t="shared" si="29"/>
        <v xml:space="preserve"> </v>
      </c>
      <c r="X203" s="141"/>
      <c r="Y203" s="141"/>
      <c r="Z203" s="141"/>
      <c r="AA203" s="141"/>
      <c r="AB203" s="141"/>
      <c r="AC203" s="141"/>
      <c r="AD203" s="141"/>
      <c r="AE203" s="141"/>
      <c r="AF203" s="141"/>
      <c r="AG203" s="118" t="str">
        <f t="shared" si="30"/>
        <v xml:space="preserve"> </v>
      </c>
      <c r="AH203" s="141"/>
      <c r="AI203" s="141"/>
      <c r="AJ203" s="141"/>
      <c r="AK203" s="118" t="str">
        <f t="shared" si="31"/>
        <v xml:space="preserve"> </v>
      </c>
      <c r="AL203" s="141"/>
    </row>
    <row r="204" spans="1:38" s="224" customFormat="1" ht="12.75" x14ac:dyDescent="0.2">
      <c r="A204" s="223">
        <v>199</v>
      </c>
      <c r="B204" s="141"/>
      <c r="C204" s="135"/>
      <c r="D204" s="141"/>
      <c r="E204" s="141"/>
      <c r="F204" s="141"/>
      <c r="G204" s="141"/>
      <c r="H204" s="118" t="str">
        <f t="shared" si="24"/>
        <v xml:space="preserve"> </v>
      </c>
      <c r="I204" s="141"/>
      <c r="J204" s="141"/>
      <c r="K204" s="118" t="str">
        <f t="shared" si="25"/>
        <v xml:space="preserve"> </v>
      </c>
      <c r="L204" s="141"/>
      <c r="M204" s="141"/>
      <c r="N204" s="118" t="str">
        <f t="shared" si="26"/>
        <v xml:space="preserve"> </v>
      </c>
      <c r="O204" s="141"/>
      <c r="P204" s="141"/>
      <c r="Q204" s="118" t="str">
        <f t="shared" si="27"/>
        <v xml:space="preserve"> </v>
      </c>
      <c r="R204" s="141"/>
      <c r="S204" s="141"/>
      <c r="T204" s="118" t="str">
        <f t="shared" si="28"/>
        <v xml:space="preserve"> </v>
      </c>
      <c r="U204" s="141"/>
      <c r="V204" s="141"/>
      <c r="W204" s="118" t="str">
        <f t="shared" si="29"/>
        <v xml:space="preserve"> </v>
      </c>
      <c r="X204" s="141"/>
      <c r="Y204" s="141"/>
      <c r="Z204" s="141"/>
      <c r="AA204" s="141"/>
      <c r="AB204" s="141"/>
      <c r="AC204" s="141"/>
      <c r="AD204" s="141"/>
      <c r="AE204" s="141"/>
      <c r="AF204" s="141"/>
      <c r="AG204" s="118" t="str">
        <f t="shared" si="30"/>
        <v xml:space="preserve"> </v>
      </c>
      <c r="AH204" s="141"/>
      <c r="AI204" s="141"/>
      <c r="AJ204" s="141"/>
      <c r="AK204" s="118" t="str">
        <f t="shared" si="31"/>
        <v xml:space="preserve"> </v>
      </c>
      <c r="AL204" s="141"/>
    </row>
    <row r="205" spans="1:38" s="224" customFormat="1" ht="12.75" x14ac:dyDescent="0.2">
      <c r="A205" s="223">
        <v>200</v>
      </c>
      <c r="B205" s="141"/>
      <c r="C205" s="135"/>
      <c r="D205" s="141"/>
      <c r="E205" s="141"/>
      <c r="F205" s="141"/>
      <c r="G205" s="141"/>
      <c r="H205" s="118" t="str">
        <f t="shared" si="24"/>
        <v xml:space="preserve"> </v>
      </c>
      <c r="I205" s="141"/>
      <c r="J205" s="141"/>
      <c r="K205" s="118" t="str">
        <f t="shared" si="25"/>
        <v xml:space="preserve"> </v>
      </c>
      <c r="L205" s="141"/>
      <c r="M205" s="141"/>
      <c r="N205" s="118" t="str">
        <f t="shared" si="26"/>
        <v xml:space="preserve"> </v>
      </c>
      <c r="O205" s="141"/>
      <c r="P205" s="141"/>
      <c r="Q205" s="118" t="str">
        <f t="shared" si="27"/>
        <v xml:space="preserve"> </v>
      </c>
      <c r="R205" s="141"/>
      <c r="S205" s="141"/>
      <c r="T205" s="118" t="str">
        <f t="shared" si="28"/>
        <v xml:space="preserve"> </v>
      </c>
      <c r="U205" s="141"/>
      <c r="V205" s="141"/>
      <c r="W205" s="118" t="str">
        <f t="shared" si="29"/>
        <v xml:space="preserve"> </v>
      </c>
      <c r="X205" s="141"/>
      <c r="Y205" s="141"/>
      <c r="Z205" s="141"/>
      <c r="AA205" s="141"/>
      <c r="AB205" s="141"/>
      <c r="AC205" s="141"/>
      <c r="AD205" s="141"/>
      <c r="AE205" s="141"/>
      <c r="AF205" s="141"/>
      <c r="AG205" s="118" t="str">
        <f t="shared" si="30"/>
        <v xml:space="preserve"> </v>
      </c>
      <c r="AH205" s="141"/>
      <c r="AI205" s="141"/>
      <c r="AJ205" s="141"/>
      <c r="AK205" s="118" t="str">
        <f t="shared" si="31"/>
        <v xml:space="preserve"> </v>
      </c>
      <c r="AL205" s="141"/>
    </row>
    <row r="206" spans="1:38" s="224" customFormat="1" ht="12.75" x14ac:dyDescent="0.2">
      <c r="A206" s="223">
        <v>201</v>
      </c>
      <c r="B206" s="141"/>
      <c r="C206" s="135"/>
      <c r="D206" s="141"/>
      <c r="E206" s="141"/>
      <c r="F206" s="141"/>
      <c r="G206" s="141"/>
      <c r="H206" s="118" t="str">
        <f t="shared" si="24"/>
        <v xml:space="preserve"> </v>
      </c>
      <c r="I206" s="141"/>
      <c r="J206" s="141"/>
      <c r="K206" s="118" t="str">
        <f t="shared" si="25"/>
        <v xml:space="preserve"> </v>
      </c>
      <c r="L206" s="141"/>
      <c r="M206" s="141"/>
      <c r="N206" s="118" t="str">
        <f t="shared" si="26"/>
        <v xml:space="preserve"> </v>
      </c>
      <c r="O206" s="141"/>
      <c r="P206" s="141"/>
      <c r="Q206" s="118" t="str">
        <f t="shared" si="27"/>
        <v xml:space="preserve"> </v>
      </c>
      <c r="R206" s="141"/>
      <c r="S206" s="141"/>
      <c r="T206" s="118" t="str">
        <f t="shared" si="28"/>
        <v xml:space="preserve"> </v>
      </c>
      <c r="U206" s="141"/>
      <c r="V206" s="141"/>
      <c r="W206" s="118" t="str">
        <f t="shared" si="29"/>
        <v xml:space="preserve"> </v>
      </c>
      <c r="X206" s="141"/>
      <c r="Y206" s="141"/>
      <c r="Z206" s="141"/>
      <c r="AA206" s="141"/>
      <c r="AB206" s="141"/>
      <c r="AC206" s="141"/>
      <c r="AD206" s="141"/>
      <c r="AE206" s="141"/>
      <c r="AF206" s="141"/>
      <c r="AG206" s="118" t="str">
        <f t="shared" si="30"/>
        <v xml:space="preserve"> </v>
      </c>
      <c r="AH206" s="141"/>
      <c r="AI206" s="141"/>
      <c r="AJ206" s="141"/>
      <c r="AK206" s="118" t="str">
        <f t="shared" si="31"/>
        <v xml:space="preserve"> </v>
      </c>
      <c r="AL206" s="141"/>
    </row>
    <row r="207" spans="1:38" s="224" customFormat="1" ht="12.75" x14ac:dyDescent="0.2">
      <c r="A207" s="223">
        <v>202</v>
      </c>
      <c r="B207" s="141"/>
      <c r="C207" s="135"/>
      <c r="D207" s="141"/>
      <c r="E207" s="141"/>
      <c r="F207" s="141"/>
      <c r="G207" s="141"/>
      <c r="H207" s="118" t="str">
        <f t="shared" si="24"/>
        <v xml:space="preserve"> </v>
      </c>
      <c r="I207" s="141"/>
      <c r="J207" s="141"/>
      <c r="K207" s="118" t="str">
        <f t="shared" si="25"/>
        <v xml:space="preserve"> </v>
      </c>
      <c r="L207" s="141"/>
      <c r="M207" s="141"/>
      <c r="N207" s="118" t="str">
        <f t="shared" si="26"/>
        <v xml:space="preserve"> </v>
      </c>
      <c r="O207" s="141"/>
      <c r="P207" s="141"/>
      <c r="Q207" s="118" t="str">
        <f t="shared" si="27"/>
        <v xml:space="preserve"> </v>
      </c>
      <c r="R207" s="141"/>
      <c r="S207" s="141"/>
      <c r="T207" s="118" t="str">
        <f t="shared" si="28"/>
        <v xml:space="preserve"> </v>
      </c>
      <c r="U207" s="141"/>
      <c r="V207" s="141"/>
      <c r="W207" s="118" t="str">
        <f t="shared" si="29"/>
        <v xml:space="preserve"> </v>
      </c>
      <c r="X207" s="141"/>
      <c r="Y207" s="141"/>
      <c r="Z207" s="141"/>
      <c r="AA207" s="141"/>
      <c r="AB207" s="141"/>
      <c r="AC207" s="141"/>
      <c r="AD207" s="141"/>
      <c r="AE207" s="141"/>
      <c r="AF207" s="141"/>
      <c r="AG207" s="118" t="str">
        <f t="shared" si="30"/>
        <v xml:space="preserve"> </v>
      </c>
      <c r="AH207" s="141"/>
      <c r="AI207" s="141"/>
      <c r="AJ207" s="141"/>
      <c r="AK207" s="118" t="str">
        <f t="shared" si="31"/>
        <v xml:space="preserve"> </v>
      </c>
      <c r="AL207" s="141"/>
    </row>
    <row r="208" spans="1:38" s="224" customFormat="1" ht="12.75" x14ac:dyDescent="0.2">
      <c r="A208" s="223">
        <v>203</v>
      </c>
      <c r="B208" s="141"/>
      <c r="C208" s="135"/>
      <c r="D208" s="141"/>
      <c r="E208" s="141"/>
      <c r="F208" s="141"/>
      <c r="G208" s="141"/>
      <c r="H208" s="118" t="str">
        <f t="shared" si="24"/>
        <v xml:space="preserve"> </v>
      </c>
      <c r="I208" s="141"/>
      <c r="J208" s="141"/>
      <c r="K208" s="118" t="str">
        <f t="shared" si="25"/>
        <v xml:space="preserve"> </v>
      </c>
      <c r="L208" s="141"/>
      <c r="M208" s="141"/>
      <c r="N208" s="118" t="str">
        <f t="shared" si="26"/>
        <v xml:space="preserve"> </v>
      </c>
      <c r="O208" s="141"/>
      <c r="P208" s="141"/>
      <c r="Q208" s="118" t="str">
        <f t="shared" si="27"/>
        <v xml:space="preserve"> </v>
      </c>
      <c r="R208" s="141"/>
      <c r="S208" s="141"/>
      <c r="T208" s="118" t="str">
        <f t="shared" si="28"/>
        <v xml:space="preserve"> </v>
      </c>
      <c r="U208" s="141"/>
      <c r="V208" s="141"/>
      <c r="W208" s="118" t="str">
        <f t="shared" si="29"/>
        <v xml:space="preserve"> </v>
      </c>
      <c r="X208" s="141"/>
      <c r="Y208" s="141"/>
      <c r="Z208" s="141"/>
      <c r="AA208" s="141"/>
      <c r="AB208" s="141"/>
      <c r="AC208" s="141"/>
      <c r="AD208" s="141"/>
      <c r="AE208" s="141"/>
      <c r="AF208" s="141"/>
      <c r="AG208" s="118" t="str">
        <f t="shared" si="30"/>
        <v xml:space="preserve"> </v>
      </c>
      <c r="AH208" s="141"/>
      <c r="AI208" s="141"/>
      <c r="AJ208" s="141"/>
      <c r="AK208" s="118" t="str">
        <f t="shared" si="31"/>
        <v xml:space="preserve"> </v>
      </c>
      <c r="AL208" s="141"/>
    </row>
    <row r="209" spans="1:38" s="224" customFormat="1" ht="12.75" x14ac:dyDescent="0.2">
      <c r="A209" s="223">
        <v>204</v>
      </c>
      <c r="B209" s="141"/>
      <c r="C209" s="135"/>
      <c r="D209" s="141"/>
      <c r="E209" s="141"/>
      <c r="F209" s="141"/>
      <c r="G209" s="141"/>
      <c r="H209" s="118" t="str">
        <f t="shared" si="24"/>
        <v xml:space="preserve"> </v>
      </c>
      <c r="I209" s="141"/>
      <c r="J209" s="141"/>
      <c r="K209" s="118" t="str">
        <f t="shared" si="25"/>
        <v xml:space="preserve"> </v>
      </c>
      <c r="L209" s="141"/>
      <c r="M209" s="141"/>
      <c r="N209" s="118" t="str">
        <f t="shared" si="26"/>
        <v xml:space="preserve"> </v>
      </c>
      <c r="O209" s="141"/>
      <c r="P209" s="141"/>
      <c r="Q209" s="118" t="str">
        <f t="shared" si="27"/>
        <v xml:space="preserve"> </v>
      </c>
      <c r="R209" s="141"/>
      <c r="S209" s="141"/>
      <c r="T209" s="118" t="str">
        <f t="shared" si="28"/>
        <v xml:space="preserve"> </v>
      </c>
      <c r="U209" s="141"/>
      <c r="V209" s="141"/>
      <c r="W209" s="118" t="str">
        <f t="shared" si="29"/>
        <v xml:space="preserve"> </v>
      </c>
      <c r="X209" s="141"/>
      <c r="Y209" s="141"/>
      <c r="Z209" s="141"/>
      <c r="AA209" s="141"/>
      <c r="AB209" s="141"/>
      <c r="AC209" s="141"/>
      <c r="AD209" s="141"/>
      <c r="AE209" s="141"/>
      <c r="AF209" s="141"/>
      <c r="AG209" s="118" t="str">
        <f t="shared" si="30"/>
        <v xml:space="preserve"> </v>
      </c>
      <c r="AH209" s="141"/>
      <c r="AI209" s="141"/>
      <c r="AJ209" s="141"/>
      <c r="AK209" s="118" t="str">
        <f t="shared" si="31"/>
        <v xml:space="preserve"> </v>
      </c>
      <c r="AL209" s="141"/>
    </row>
    <row r="210" spans="1:38" s="224" customFormat="1" ht="12.75" x14ac:dyDescent="0.2">
      <c r="A210" s="223">
        <v>205</v>
      </c>
      <c r="B210" s="141"/>
      <c r="C210" s="135"/>
      <c r="D210" s="141"/>
      <c r="E210" s="141"/>
      <c r="F210" s="141"/>
      <c r="G210" s="141"/>
      <c r="H210" s="118" t="str">
        <f t="shared" si="24"/>
        <v xml:space="preserve"> </v>
      </c>
      <c r="I210" s="141"/>
      <c r="J210" s="141"/>
      <c r="K210" s="118" t="str">
        <f t="shared" si="25"/>
        <v xml:space="preserve"> </v>
      </c>
      <c r="L210" s="141"/>
      <c r="M210" s="141"/>
      <c r="N210" s="118" t="str">
        <f t="shared" si="26"/>
        <v xml:space="preserve"> </v>
      </c>
      <c r="O210" s="141"/>
      <c r="P210" s="141"/>
      <c r="Q210" s="118" t="str">
        <f t="shared" si="27"/>
        <v xml:space="preserve"> </v>
      </c>
      <c r="R210" s="141"/>
      <c r="S210" s="141"/>
      <c r="T210" s="118" t="str">
        <f t="shared" si="28"/>
        <v xml:space="preserve"> </v>
      </c>
      <c r="U210" s="141"/>
      <c r="V210" s="141"/>
      <c r="W210" s="118" t="str">
        <f t="shared" si="29"/>
        <v xml:space="preserve"> </v>
      </c>
      <c r="X210" s="141"/>
      <c r="Y210" s="141"/>
      <c r="Z210" s="141"/>
      <c r="AA210" s="141"/>
      <c r="AB210" s="141"/>
      <c r="AC210" s="141"/>
      <c r="AD210" s="141"/>
      <c r="AE210" s="141"/>
      <c r="AF210" s="141"/>
      <c r="AG210" s="118" t="str">
        <f t="shared" si="30"/>
        <v xml:space="preserve"> </v>
      </c>
      <c r="AH210" s="141"/>
      <c r="AI210" s="141"/>
      <c r="AJ210" s="141"/>
      <c r="AK210" s="118" t="str">
        <f t="shared" si="31"/>
        <v xml:space="preserve"> </v>
      </c>
      <c r="AL210" s="141"/>
    </row>
    <row r="211" spans="1:38" s="224" customFormat="1" ht="12.75" x14ac:dyDescent="0.2">
      <c r="A211" s="223">
        <v>206</v>
      </c>
      <c r="B211" s="141"/>
      <c r="C211" s="135"/>
      <c r="D211" s="141"/>
      <c r="E211" s="141"/>
      <c r="F211" s="141"/>
      <c r="G211" s="141"/>
      <c r="H211" s="118" t="str">
        <f t="shared" si="24"/>
        <v xml:space="preserve"> </v>
      </c>
      <c r="I211" s="141"/>
      <c r="J211" s="141"/>
      <c r="K211" s="118" t="str">
        <f t="shared" si="25"/>
        <v xml:space="preserve"> </v>
      </c>
      <c r="L211" s="141"/>
      <c r="M211" s="141"/>
      <c r="N211" s="118" t="str">
        <f t="shared" si="26"/>
        <v xml:space="preserve"> </v>
      </c>
      <c r="O211" s="141"/>
      <c r="P211" s="141"/>
      <c r="Q211" s="118" t="str">
        <f t="shared" si="27"/>
        <v xml:space="preserve"> </v>
      </c>
      <c r="R211" s="141"/>
      <c r="S211" s="141"/>
      <c r="T211" s="118" t="str">
        <f t="shared" si="28"/>
        <v xml:space="preserve"> </v>
      </c>
      <c r="U211" s="141"/>
      <c r="V211" s="141"/>
      <c r="W211" s="118" t="str">
        <f t="shared" si="29"/>
        <v xml:space="preserve"> </v>
      </c>
      <c r="X211" s="141"/>
      <c r="Y211" s="141"/>
      <c r="Z211" s="141"/>
      <c r="AA211" s="141"/>
      <c r="AB211" s="141"/>
      <c r="AC211" s="141"/>
      <c r="AD211" s="141"/>
      <c r="AE211" s="141"/>
      <c r="AF211" s="141"/>
      <c r="AG211" s="118" t="str">
        <f t="shared" si="30"/>
        <v xml:space="preserve"> </v>
      </c>
      <c r="AH211" s="141"/>
      <c r="AI211" s="141"/>
      <c r="AJ211" s="141"/>
      <c r="AK211" s="118" t="str">
        <f t="shared" si="31"/>
        <v xml:space="preserve"> </v>
      </c>
      <c r="AL211" s="141"/>
    </row>
    <row r="212" spans="1:38" s="224" customFormat="1" ht="12.75" x14ac:dyDescent="0.2">
      <c r="A212" s="223">
        <v>207</v>
      </c>
      <c r="B212" s="141"/>
      <c r="C212" s="135"/>
      <c r="D212" s="141"/>
      <c r="E212" s="141"/>
      <c r="F212" s="141"/>
      <c r="G212" s="141"/>
      <c r="H212" s="118" t="str">
        <f t="shared" si="24"/>
        <v xml:space="preserve"> </v>
      </c>
      <c r="I212" s="141"/>
      <c r="J212" s="141"/>
      <c r="K212" s="118" t="str">
        <f t="shared" si="25"/>
        <v xml:space="preserve"> </v>
      </c>
      <c r="L212" s="141"/>
      <c r="M212" s="141"/>
      <c r="N212" s="118" t="str">
        <f t="shared" si="26"/>
        <v xml:space="preserve"> </v>
      </c>
      <c r="O212" s="141"/>
      <c r="P212" s="141"/>
      <c r="Q212" s="118" t="str">
        <f t="shared" si="27"/>
        <v xml:space="preserve"> </v>
      </c>
      <c r="R212" s="141"/>
      <c r="S212" s="141"/>
      <c r="T212" s="118" t="str">
        <f t="shared" si="28"/>
        <v xml:space="preserve"> </v>
      </c>
      <c r="U212" s="141"/>
      <c r="V212" s="141"/>
      <c r="W212" s="118" t="str">
        <f t="shared" si="29"/>
        <v xml:space="preserve"> </v>
      </c>
      <c r="X212" s="141"/>
      <c r="Y212" s="141"/>
      <c r="Z212" s="141"/>
      <c r="AA212" s="141"/>
      <c r="AB212" s="141"/>
      <c r="AC212" s="141"/>
      <c r="AD212" s="141"/>
      <c r="AE212" s="141"/>
      <c r="AF212" s="141"/>
      <c r="AG212" s="118" t="str">
        <f t="shared" si="30"/>
        <v xml:space="preserve"> </v>
      </c>
      <c r="AH212" s="141"/>
      <c r="AI212" s="141"/>
      <c r="AJ212" s="141"/>
      <c r="AK212" s="118" t="str">
        <f t="shared" si="31"/>
        <v xml:space="preserve"> </v>
      </c>
      <c r="AL212" s="141"/>
    </row>
    <row r="213" spans="1:38" s="224" customFormat="1" ht="12.75" x14ac:dyDescent="0.2">
      <c r="A213" s="223">
        <v>208</v>
      </c>
      <c r="B213" s="141"/>
      <c r="C213" s="135"/>
      <c r="D213" s="141"/>
      <c r="E213" s="141"/>
      <c r="F213" s="141"/>
      <c r="G213" s="141"/>
      <c r="H213" s="118" t="str">
        <f t="shared" si="24"/>
        <v xml:space="preserve"> </v>
      </c>
      <c r="I213" s="141"/>
      <c r="J213" s="141"/>
      <c r="K213" s="118" t="str">
        <f t="shared" si="25"/>
        <v xml:space="preserve"> </v>
      </c>
      <c r="L213" s="141"/>
      <c r="M213" s="141"/>
      <c r="N213" s="118" t="str">
        <f t="shared" si="26"/>
        <v xml:space="preserve"> </v>
      </c>
      <c r="O213" s="141"/>
      <c r="P213" s="141"/>
      <c r="Q213" s="118" t="str">
        <f t="shared" si="27"/>
        <v xml:space="preserve"> </v>
      </c>
      <c r="R213" s="141"/>
      <c r="S213" s="141"/>
      <c r="T213" s="118" t="str">
        <f t="shared" si="28"/>
        <v xml:space="preserve"> </v>
      </c>
      <c r="U213" s="141"/>
      <c r="V213" s="141"/>
      <c r="W213" s="118" t="str">
        <f t="shared" si="29"/>
        <v xml:space="preserve"> </v>
      </c>
      <c r="X213" s="141"/>
      <c r="Y213" s="141"/>
      <c r="Z213" s="141"/>
      <c r="AA213" s="141"/>
      <c r="AB213" s="141"/>
      <c r="AC213" s="141"/>
      <c r="AD213" s="141"/>
      <c r="AE213" s="141"/>
      <c r="AF213" s="141"/>
      <c r="AG213" s="118" t="str">
        <f t="shared" si="30"/>
        <v xml:space="preserve"> </v>
      </c>
      <c r="AH213" s="141"/>
      <c r="AI213" s="141"/>
      <c r="AJ213" s="141"/>
      <c r="AK213" s="118" t="str">
        <f t="shared" si="31"/>
        <v xml:space="preserve"> </v>
      </c>
      <c r="AL213" s="141"/>
    </row>
    <row r="214" spans="1:38" s="224" customFormat="1" ht="12.75" x14ac:dyDescent="0.2">
      <c r="A214" s="223">
        <v>209</v>
      </c>
      <c r="B214" s="141"/>
      <c r="C214" s="135"/>
      <c r="D214" s="141"/>
      <c r="E214" s="141"/>
      <c r="F214" s="141"/>
      <c r="G214" s="141"/>
      <c r="H214" s="118" t="str">
        <f t="shared" si="24"/>
        <v xml:space="preserve"> </v>
      </c>
      <c r="I214" s="141"/>
      <c r="J214" s="141"/>
      <c r="K214" s="118" t="str">
        <f t="shared" si="25"/>
        <v xml:space="preserve"> </v>
      </c>
      <c r="L214" s="141"/>
      <c r="M214" s="141"/>
      <c r="N214" s="118" t="str">
        <f t="shared" si="26"/>
        <v xml:space="preserve"> </v>
      </c>
      <c r="O214" s="141"/>
      <c r="P214" s="141"/>
      <c r="Q214" s="118" t="str">
        <f t="shared" si="27"/>
        <v xml:space="preserve"> </v>
      </c>
      <c r="R214" s="141"/>
      <c r="S214" s="141"/>
      <c r="T214" s="118" t="str">
        <f t="shared" si="28"/>
        <v xml:space="preserve"> </v>
      </c>
      <c r="U214" s="141"/>
      <c r="V214" s="141"/>
      <c r="W214" s="118" t="str">
        <f t="shared" si="29"/>
        <v xml:space="preserve"> </v>
      </c>
      <c r="X214" s="141"/>
      <c r="Y214" s="141"/>
      <c r="Z214" s="141"/>
      <c r="AA214" s="141"/>
      <c r="AB214" s="141"/>
      <c r="AC214" s="141"/>
      <c r="AD214" s="141"/>
      <c r="AE214" s="141"/>
      <c r="AF214" s="141"/>
      <c r="AG214" s="118" t="str">
        <f t="shared" si="30"/>
        <v xml:space="preserve"> </v>
      </c>
      <c r="AH214" s="141"/>
      <c r="AI214" s="141"/>
      <c r="AJ214" s="141"/>
      <c r="AK214" s="118" t="str">
        <f t="shared" si="31"/>
        <v xml:space="preserve"> </v>
      </c>
      <c r="AL214" s="141"/>
    </row>
    <row r="215" spans="1:38" s="224" customFormat="1" ht="12.75" x14ac:dyDescent="0.2">
      <c r="A215" s="223">
        <v>210</v>
      </c>
      <c r="B215" s="141"/>
      <c r="C215" s="135"/>
      <c r="D215" s="141"/>
      <c r="E215" s="141"/>
      <c r="F215" s="141"/>
      <c r="G215" s="141"/>
      <c r="H215" s="118" t="str">
        <f t="shared" si="24"/>
        <v xml:space="preserve"> </v>
      </c>
      <c r="I215" s="141"/>
      <c r="J215" s="141"/>
      <c r="K215" s="118" t="str">
        <f t="shared" si="25"/>
        <v xml:space="preserve"> </v>
      </c>
      <c r="L215" s="141"/>
      <c r="M215" s="141"/>
      <c r="N215" s="118" t="str">
        <f t="shared" si="26"/>
        <v xml:space="preserve"> </v>
      </c>
      <c r="O215" s="141"/>
      <c r="P215" s="141"/>
      <c r="Q215" s="118" t="str">
        <f t="shared" si="27"/>
        <v xml:space="preserve"> </v>
      </c>
      <c r="R215" s="141"/>
      <c r="S215" s="141"/>
      <c r="T215" s="118" t="str">
        <f t="shared" si="28"/>
        <v xml:space="preserve"> </v>
      </c>
      <c r="U215" s="141"/>
      <c r="V215" s="141"/>
      <c r="W215" s="118" t="str">
        <f t="shared" si="29"/>
        <v xml:space="preserve"> </v>
      </c>
      <c r="X215" s="141"/>
      <c r="Y215" s="141"/>
      <c r="Z215" s="141"/>
      <c r="AA215" s="141"/>
      <c r="AB215" s="141"/>
      <c r="AC215" s="141"/>
      <c r="AD215" s="141"/>
      <c r="AE215" s="141"/>
      <c r="AF215" s="141"/>
      <c r="AG215" s="118" t="str">
        <f t="shared" si="30"/>
        <v xml:space="preserve"> </v>
      </c>
      <c r="AH215" s="141"/>
      <c r="AI215" s="141"/>
      <c r="AJ215" s="141"/>
      <c r="AK215" s="118" t="str">
        <f t="shared" si="31"/>
        <v xml:space="preserve"> </v>
      </c>
      <c r="AL215" s="141"/>
    </row>
    <row r="216" spans="1:38" s="224" customFormat="1" ht="12.75" x14ac:dyDescent="0.2">
      <c r="A216" s="223">
        <v>211</v>
      </c>
      <c r="B216" s="141"/>
      <c r="C216" s="135"/>
      <c r="D216" s="141"/>
      <c r="E216" s="141"/>
      <c r="F216" s="141"/>
      <c r="G216" s="141"/>
      <c r="H216" s="118" t="str">
        <f t="shared" si="24"/>
        <v xml:space="preserve"> </v>
      </c>
      <c r="I216" s="141"/>
      <c r="J216" s="141"/>
      <c r="K216" s="118" t="str">
        <f t="shared" si="25"/>
        <v xml:space="preserve"> </v>
      </c>
      <c r="L216" s="141"/>
      <c r="M216" s="141"/>
      <c r="N216" s="118" t="str">
        <f t="shared" si="26"/>
        <v xml:space="preserve"> </v>
      </c>
      <c r="O216" s="141"/>
      <c r="P216" s="141"/>
      <c r="Q216" s="118" t="str">
        <f t="shared" si="27"/>
        <v xml:space="preserve"> </v>
      </c>
      <c r="R216" s="141"/>
      <c r="S216" s="141"/>
      <c r="T216" s="118" t="str">
        <f t="shared" si="28"/>
        <v xml:space="preserve"> </v>
      </c>
      <c r="U216" s="141"/>
      <c r="V216" s="141"/>
      <c r="W216" s="118" t="str">
        <f t="shared" si="29"/>
        <v xml:space="preserve"> </v>
      </c>
      <c r="X216" s="141"/>
      <c r="Y216" s="141"/>
      <c r="Z216" s="141"/>
      <c r="AA216" s="141"/>
      <c r="AB216" s="141"/>
      <c r="AC216" s="141"/>
      <c r="AD216" s="141"/>
      <c r="AE216" s="141"/>
      <c r="AF216" s="141"/>
      <c r="AG216" s="118" t="str">
        <f t="shared" si="30"/>
        <v xml:space="preserve"> </v>
      </c>
      <c r="AH216" s="141"/>
      <c r="AI216" s="141"/>
      <c r="AJ216" s="141"/>
      <c r="AK216" s="118" t="str">
        <f t="shared" si="31"/>
        <v xml:space="preserve"> </v>
      </c>
      <c r="AL216" s="141"/>
    </row>
    <row r="217" spans="1:38" s="224" customFormat="1" ht="12.75" x14ac:dyDescent="0.2">
      <c r="A217" s="223">
        <v>212</v>
      </c>
      <c r="B217" s="141"/>
      <c r="C217" s="135"/>
      <c r="D217" s="141"/>
      <c r="E217" s="141"/>
      <c r="F217" s="141"/>
      <c r="G217" s="141"/>
      <c r="H217" s="118" t="str">
        <f t="shared" si="24"/>
        <v xml:space="preserve"> </v>
      </c>
      <c r="I217" s="141"/>
      <c r="J217" s="141"/>
      <c r="K217" s="118" t="str">
        <f t="shared" si="25"/>
        <v xml:space="preserve"> </v>
      </c>
      <c r="L217" s="141"/>
      <c r="M217" s="141"/>
      <c r="N217" s="118" t="str">
        <f t="shared" si="26"/>
        <v xml:space="preserve"> </v>
      </c>
      <c r="O217" s="141"/>
      <c r="P217" s="141"/>
      <c r="Q217" s="118" t="str">
        <f t="shared" si="27"/>
        <v xml:space="preserve"> </v>
      </c>
      <c r="R217" s="141"/>
      <c r="S217" s="141"/>
      <c r="T217" s="118" t="str">
        <f t="shared" si="28"/>
        <v xml:space="preserve"> </v>
      </c>
      <c r="U217" s="141"/>
      <c r="V217" s="141"/>
      <c r="W217" s="118" t="str">
        <f t="shared" si="29"/>
        <v xml:space="preserve"> </v>
      </c>
      <c r="X217" s="141"/>
      <c r="Y217" s="141"/>
      <c r="Z217" s="141"/>
      <c r="AA217" s="141"/>
      <c r="AB217" s="141"/>
      <c r="AC217" s="141"/>
      <c r="AD217" s="141"/>
      <c r="AE217" s="141"/>
      <c r="AF217" s="141"/>
      <c r="AG217" s="118" t="str">
        <f t="shared" si="30"/>
        <v xml:space="preserve"> </v>
      </c>
      <c r="AH217" s="141"/>
      <c r="AI217" s="141"/>
      <c r="AJ217" s="141"/>
      <c r="AK217" s="118" t="str">
        <f t="shared" si="31"/>
        <v xml:space="preserve"> </v>
      </c>
      <c r="AL217" s="141"/>
    </row>
    <row r="218" spans="1:38" s="224" customFormat="1" ht="12.75" x14ac:dyDescent="0.2">
      <c r="A218" s="223">
        <v>213</v>
      </c>
      <c r="B218" s="141"/>
      <c r="C218" s="135"/>
      <c r="D218" s="141"/>
      <c r="E218" s="141"/>
      <c r="F218" s="141"/>
      <c r="G218" s="141"/>
      <c r="H218" s="118" t="str">
        <f t="shared" si="24"/>
        <v xml:space="preserve"> </v>
      </c>
      <c r="I218" s="141"/>
      <c r="J218" s="141"/>
      <c r="K218" s="118" t="str">
        <f t="shared" si="25"/>
        <v xml:space="preserve"> </v>
      </c>
      <c r="L218" s="141"/>
      <c r="M218" s="141"/>
      <c r="N218" s="118" t="str">
        <f t="shared" si="26"/>
        <v xml:space="preserve"> </v>
      </c>
      <c r="O218" s="141"/>
      <c r="P218" s="141"/>
      <c r="Q218" s="118" t="str">
        <f t="shared" si="27"/>
        <v xml:space="preserve"> </v>
      </c>
      <c r="R218" s="141"/>
      <c r="S218" s="141"/>
      <c r="T218" s="118" t="str">
        <f t="shared" si="28"/>
        <v xml:space="preserve"> </v>
      </c>
      <c r="U218" s="141"/>
      <c r="V218" s="141"/>
      <c r="W218" s="118" t="str">
        <f t="shared" si="29"/>
        <v xml:space="preserve"> </v>
      </c>
      <c r="X218" s="141"/>
      <c r="Y218" s="141"/>
      <c r="Z218" s="141"/>
      <c r="AA218" s="141"/>
      <c r="AB218" s="141"/>
      <c r="AC218" s="141"/>
      <c r="AD218" s="141"/>
      <c r="AE218" s="141"/>
      <c r="AF218" s="141"/>
      <c r="AG218" s="118" t="str">
        <f t="shared" si="30"/>
        <v xml:space="preserve"> </v>
      </c>
      <c r="AH218" s="141"/>
      <c r="AI218" s="141"/>
      <c r="AJ218" s="141"/>
      <c r="AK218" s="118" t="str">
        <f t="shared" si="31"/>
        <v xml:space="preserve"> </v>
      </c>
      <c r="AL218" s="141"/>
    </row>
    <row r="219" spans="1:38" s="224" customFormat="1" ht="12.75" x14ac:dyDescent="0.2">
      <c r="A219" s="223">
        <v>214</v>
      </c>
      <c r="B219" s="141"/>
      <c r="C219" s="135"/>
      <c r="D219" s="141"/>
      <c r="E219" s="141"/>
      <c r="F219" s="141"/>
      <c r="G219" s="141"/>
      <c r="H219" s="118" t="str">
        <f t="shared" si="24"/>
        <v xml:space="preserve"> </v>
      </c>
      <c r="I219" s="141"/>
      <c r="J219" s="141"/>
      <c r="K219" s="118" t="str">
        <f t="shared" si="25"/>
        <v xml:space="preserve"> </v>
      </c>
      <c r="L219" s="141"/>
      <c r="M219" s="141"/>
      <c r="N219" s="118" t="str">
        <f t="shared" si="26"/>
        <v xml:space="preserve"> </v>
      </c>
      <c r="O219" s="141"/>
      <c r="P219" s="141"/>
      <c r="Q219" s="118" t="str">
        <f t="shared" si="27"/>
        <v xml:space="preserve"> </v>
      </c>
      <c r="R219" s="141"/>
      <c r="S219" s="141"/>
      <c r="T219" s="118" t="str">
        <f t="shared" si="28"/>
        <v xml:space="preserve"> </v>
      </c>
      <c r="U219" s="141"/>
      <c r="V219" s="141"/>
      <c r="W219" s="118" t="str">
        <f t="shared" si="29"/>
        <v xml:space="preserve"> </v>
      </c>
      <c r="X219" s="141"/>
      <c r="Y219" s="141"/>
      <c r="Z219" s="141"/>
      <c r="AA219" s="141"/>
      <c r="AB219" s="141"/>
      <c r="AC219" s="141"/>
      <c r="AD219" s="141"/>
      <c r="AE219" s="141"/>
      <c r="AF219" s="141"/>
      <c r="AG219" s="118" t="str">
        <f t="shared" si="30"/>
        <v xml:space="preserve"> </v>
      </c>
      <c r="AH219" s="141"/>
      <c r="AI219" s="141"/>
      <c r="AJ219" s="141"/>
      <c r="AK219" s="118" t="str">
        <f t="shared" si="31"/>
        <v xml:space="preserve"> </v>
      </c>
      <c r="AL219" s="141"/>
    </row>
    <row r="220" spans="1:38" s="224" customFormat="1" ht="12.75" x14ac:dyDescent="0.2">
      <c r="A220" s="223">
        <v>215</v>
      </c>
      <c r="B220" s="141"/>
      <c r="C220" s="135"/>
      <c r="D220" s="141"/>
      <c r="E220" s="141"/>
      <c r="F220" s="141"/>
      <c r="G220" s="141"/>
      <c r="H220" s="118" t="str">
        <f t="shared" si="24"/>
        <v xml:space="preserve"> </v>
      </c>
      <c r="I220" s="141"/>
      <c r="J220" s="141"/>
      <c r="K220" s="118" t="str">
        <f t="shared" si="25"/>
        <v xml:space="preserve"> </v>
      </c>
      <c r="L220" s="141"/>
      <c r="M220" s="141"/>
      <c r="N220" s="118" t="str">
        <f t="shared" si="26"/>
        <v xml:space="preserve"> </v>
      </c>
      <c r="O220" s="141"/>
      <c r="P220" s="141"/>
      <c r="Q220" s="118" t="str">
        <f t="shared" si="27"/>
        <v xml:space="preserve"> </v>
      </c>
      <c r="R220" s="141"/>
      <c r="S220" s="141"/>
      <c r="T220" s="118" t="str">
        <f t="shared" si="28"/>
        <v xml:space="preserve"> </v>
      </c>
      <c r="U220" s="141"/>
      <c r="V220" s="141"/>
      <c r="W220" s="118" t="str">
        <f t="shared" si="29"/>
        <v xml:space="preserve"> </v>
      </c>
      <c r="X220" s="141"/>
      <c r="Y220" s="141"/>
      <c r="Z220" s="141"/>
      <c r="AA220" s="141"/>
      <c r="AB220" s="141"/>
      <c r="AC220" s="141"/>
      <c r="AD220" s="141"/>
      <c r="AE220" s="141"/>
      <c r="AF220" s="141"/>
      <c r="AG220" s="118" t="str">
        <f t="shared" si="30"/>
        <v xml:space="preserve"> </v>
      </c>
      <c r="AH220" s="141"/>
      <c r="AI220" s="141"/>
      <c r="AJ220" s="141"/>
      <c r="AK220" s="118" t="str">
        <f t="shared" si="31"/>
        <v xml:space="preserve"> </v>
      </c>
      <c r="AL220" s="141"/>
    </row>
    <row r="221" spans="1:38" s="224" customFormat="1" ht="12.75" x14ac:dyDescent="0.2">
      <c r="A221" s="223">
        <v>216</v>
      </c>
      <c r="B221" s="141"/>
      <c r="C221" s="135"/>
      <c r="D221" s="141"/>
      <c r="E221" s="141"/>
      <c r="F221" s="141"/>
      <c r="G221" s="141"/>
      <c r="H221" s="118" t="str">
        <f t="shared" si="24"/>
        <v xml:space="preserve"> </v>
      </c>
      <c r="I221" s="141"/>
      <c r="J221" s="141"/>
      <c r="K221" s="118" t="str">
        <f t="shared" si="25"/>
        <v xml:space="preserve"> </v>
      </c>
      <c r="L221" s="141"/>
      <c r="M221" s="141"/>
      <c r="N221" s="118" t="str">
        <f t="shared" si="26"/>
        <v xml:space="preserve"> </v>
      </c>
      <c r="O221" s="141"/>
      <c r="P221" s="141"/>
      <c r="Q221" s="118" t="str">
        <f t="shared" si="27"/>
        <v xml:space="preserve"> </v>
      </c>
      <c r="R221" s="141"/>
      <c r="S221" s="141"/>
      <c r="T221" s="118" t="str">
        <f t="shared" si="28"/>
        <v xml:space="preserve"> </v>
      </c>
      <c r="U221" s="141"/>
      <c r="V221" s="141"/>
      <c r="W221" s="118" t="str">
        <f t="shared" si="29"/>
        <v xml:space="preserve"> </v>
      </c>
      <c r="X221" s="141"/>
      <c r="Y221" s="141"/>
      <c r="Z221" s="141"/>
      <c r="AA221" s="141"/>
      <c r="AB221" s="141"/>
      <c r="AC221" s="141"/>
      <c r="AD221" s="141"/>
      <c r="AE221" s="141"/>
      <c r="AF221" s="141"/>
      <c r="AG221" s="118" t="str">
        <f t="shared" si="30"/>
        <v xml:space="preserve"> </v>
      </c>
      <c r="AH221" s="141"/>
      <c r="AI221" s="141"/>
      <c r="AJ221" s="141"/>
      <c r="AK221" s="118" t="str">
        <f t="shared" si="31"/>
        <v xml:space="preserve"> </v>
      </c>
      <c r="AL221" s="141"/>
    </row>
    <row r="222" spans="1:38" s="224" customFormat="1" ht="12.75" x14ac:dyDescent="0.2">
      <c r="A222" s="223">
        <v>217</v>
      </c>
      <c r="B222" s="141"/>
      <c r="C222" s="135"/>
      <c r="D222" s="141"/>
      <c r="E222" s="141"/>
      <c r="F222" s="141"/>
      <c r="G222" s="141"/>
      <c r="H222" s="118" t="str">
        <f t="shared" si="24"/>
        <v xml:space="preserve"> </v>
      </c>
      <c r="I222" s="141"/>
      <c r="J222" s="141"/>
      <c r="K222" s="118" t="str">
        <f t="shared" si="25"/>
        <v xml:space="preserve"> </v>
      </c>
      <c r="L222" s="141"/>
      <c r="M222" s="141"/>
      <c r="N222" s="118" t="str">
        <f t="shared" si="26"/>
        <v xml:space="preserve"> </v>
      </c>
      <c r="O222" s="141"/>
      <c r="P222" s="141"/>
      <c r="Q222" s="118" t="str">
        <f t="shared" si="27"/>
        <v xml:space="preserve"> </v>
      </c>
      <c r="R222" s="141"/>
      <c r="S222" s="141"/>
      <c r="T222" s="118" t="str">
        <f t="shared" si="28"/>
        <v xml:space="preserve"> </v>
      </c>
      <c r="U222" s="141"/>
      <c r="V222" s="141"/>
      <c r="W222" s="118" t="str">
        <f t="shared" si="29"/>
        <v xml:space="preserve"> </v>
      </c>
      <c r="X222" s="141"/>
      <c r="Y222" s="141"/>
      <c r="Z222" s="141"/>
      <c r="AA222" s="141"/>
      <c r="AB222" s="141"/>
      <c r="AC222" s="141"/>
      <c r="AD222" s="141"/>
      <c r="AE222" s="141"/>
      <c r="AF222" s="141"/>
      <c r="AG222" s="118" t="str">
        <f t="shared" si="30"/>
        <v xml:space="preserve"> </v>
      </c>
      <c r="AH222" s="141"/>
      <c r="AI222" s="141"/>
      <c r="AJ222" s="141"/>
      <c r="AK222" s="118" t="str">
        <f t="shared" si="31"/>
        <v xml:space="preserve"> </v>
      </c>
      <c r="AL222" s="141"/>
    </row>
    <row r="223" spans="1:38" s="224" customFormat="1" ht="12.75" x14ac:dyDescent="0.2">
      <c r="A223" s="223">
        <v>218</v>
      </c>
      <c r="B223" s="141"/>
      <c r="C223" s="135"/>
      <c r="D223" s="141"/>
      <c r="E223" s="141"/>
      <c r="F223" s="141"/>
      <c r="G223" s="141"/>
      <c r="H223" s="118" t="str">
        <f t="shared" si="24"/>
        <v xml:space="preserve"> </v>
      </c>
      <c r="I223" s="141"/>
      <c r="J223" s="141"/>
      <c r="K223" s="118" t="str">
        <f t="shared" si="25"/>
        <v xml:space="preserve"> </v>
      </c>
      <c r="L223" s="141"/>
      <c r="M223" s="141"/>
      <c r="N223" s="118" t="str">
        <f t="shared" si="26"/>
        <v xml:space="preserve"> </v>
      </c>
      <c r="O223" s="141"/>
      <c r="P223" s="141"/>
      <c r="Q223" s="118" t="str">
        <f t="shared" si="27"/>
        <v xml:space="preserve"> </v>
      </c>
      <c r="R223" s="141"/>
      <c r="S223" s="141"/>
      <c r="T223" s="118" t="str">
        <f t="shared" si="28"/>
        <v xml:space="preserve"> </v>
      </c>
      <c r="U223" s="141"/>
      <c r="V223" s="141"/>
      <c r="W223" s="118" t="str">
        <f t="shared" si="29"/>
        <v xml:space="preserve"> </v>
      </c>
      <c r="X223" s="141"/>
      <c r="Y223" s="141"/>
      <c r="Z223" s="141"/>
      <c r="AA223" s="141"/>
      <c r="AB223" s="141"/>
      <c r="AC223" s="141"/>
      <c r="AD223" s="141"/>
      <c r="AE223" s="141"/>
      <c r="AF223" s="141"/>
      <c r="AG223" s="118" t="str">
        <f t="shared" si="30"/>
        <v xml:space="preserve"> </v>
      </c>
      <c r="AH223" s="141"/>
      <c r="AI223" s="141"/>
      <c r="AJ223" s="141"/>
      <c r="AK223" s="118" t="str">
        <f t="shared" si="31"/>
        <v xml:space="preserve"> </v>
      </c>
      <c r="AL223" s="141"/>
    </row>
    <row r="224" spans="1:38" s="224" customFormat="1" ht="12.75" x14ac:dyDescent="0.2">
      <c r="A224" s="223">
        <v>219</v>
      </c>
      <c r="B224" s="141"/>
      <c r="C224" s="135"/>
      <c r="D224" s="141"/>
      <c r="E224" s="141"/>
      <c r="F224" s="141"/>
      <c r="G224" s="141"/>
      <c r="H224" s="118" t="str">
        <f t="shared" si="24"/>
        <v xml:space="preserve"> </v>
      </c>
      <c r="I224" s="141"/>
      <c r="J224" s="141"/>
      <c r="K224" s="118" t="str">
        <f t="shared" si="25"/>
        <v xml:space="preserve"> </v>
      </c>
      <c r="L224" s="141"/>
      <c r="M224" s="141"/>
      <c r="N224" s="118" t="str">
        <f t="shared" si="26"/>
        <v xml:space="preserve"> </v>
      </c>
      <c r="O224" s="141"/>
      <c r="P224" s="141"/>
      <c r="Q224" s="118" t="str">
        <f t="shared" si="27"/>
        <v xml:space="preserve"> </v>
      </c>
      <c r="R224" s="141"/>
      <c r="S224" s="141"/>
      <c r="T224" s="118" t="str">
        <f t="shared" si="28"/>
        <v xml:space="preserve"> </v>
      </c>
      <c r="U224" s="141"/>
      <c r="V224" s="141"/>
      <c r="W224" s="118" t="str">
        <f t="shared" si="29"/>
        <v xml:space="preserve"> </v>
      </c>
      <c r="X224" s="141"/>
      <c r="Y224" s="141"/>
      <c r="Z224" s="141"/>
      <c r="AA224" s="141"/>
      <c r="AB224" s="141"/>
      <c r="AC224" s="141"/>
      <c r="AD224" s="141"/>
      <c r="AE224" s="141"/>
      <c r="AF224" s="141"/>
      <c r="AG224" s="118" t="str">
        <f t="shared" si="30"/>
        <v xml:space="preserve"> </v>
      </c>
      <c r="AH224" s="141"/>
      <c r="AI224" s="141"/>
      <c r="AJ224" s="141"/>
      <c r="AK224" s="118" t="str">
        <f t="shared" si="31"/>
        <v xml:space="preserve"> </v>
      </c>
      <c r="AL224" s="141"/>
    </row>
    <row r="225" spans="1:38" s="224" customFormat="1" ht="12.75" x14ac:dyDescent="0.2">
      <c r="A225" s="223">
        <v>220</v>
      </c>
      <c r="B225" s="141"/>
      <c r="C225" s="135"/>
      <c r="D225" s="141"/>
      <c r="E225" s="141"/>
      <c r="F225" s="141"/>
      <c r="G225" s="141"/>
      <c r="H225" s="118" t="str">
        <f t="shared" si="24"/>
        <v xml:space="preserve"> </v>
      </c>
      <c r="I225" s="141"/>
      <c r="J225" s="141"/>
      <c r="K225" s="118" t="str">
        <f t="shared" si="25"/>
        <v xml:space="preserve"> </v>
      </c>
      <c r="L225" s="141"/>
      <c r="M225" s="141"/>
      <c r="N225" s="118" t="str">
        <f t="shared" si="26"/>
        <v xml:space="preserve"> </v>
      </c>
      <c r="O225" s="141"/>
      <c r="P225" s="141"/>
      <c r="Q225" s="118" t="str">
        <f t="shared" si="27"/>
        <v xml:space="preserve"> </v>
      </c>
      <c r="R225" s="141"/>
      <c r="S225" s="141"/>
      <c r="T225" s="118" t="str">
        <f t="shared" si="28"/>
        <v xml:space="preserve"> </v>
      </c>
      <c r="U225" s="141"/>
      <c r="V225" s="141"/>
      <c r="W225" s="118" t="str">
        <f t="shared" si="29"/>
        <v xml:space="preserve"> </v>
      </c>
      <c r="X225" s="141"/>
      <c r="Y225" s="141"/>
      <c r="Z225" s="141"/>
      <c r="AA225" s="141"/>
      <c r="AB225" s="141"/>
      <c r="AC225" s="141"/>
      <c r="AD225" s="141"/>
      <c r="AE225" s="141"/>
      <c r="AF225" s="141"/>
      <c r="AG225" s="118" t="str">
        <f t="shared" si="30"/>
        <v xml:space="preserve"> </v>
      </c>
      <c r="AH225" s="141"/>
      <c r="AI225" s="141"/>
      <c r="AJ225" s="141"/>
      <c r="AK225" s="118" t="str">
        <f t="shared" si="31"/>
        <v xml:space="preserve"> </v>
      </c>
      <c r="AL225" s="141"/>
    </row>
    <row r="226" spans="1:38" s="224" customFormat="1" ht="12.75" x14ac:dyDescent="0.2">
      <c r="A226" s="223">
        <v>221</v>
      </c>
      <c r="B226" s="141"/>
      <c r="C226" s="135"/>
      <c r="D226" s="141"/>
      <c r="E226" s="141"/>
      <c r="F226" s="141"/>
      <c r="G226" s="141"/>
      <c r="H226" s="118" t="str">
        <f t="shared" si="24"/>
        <v xml:space="preserve"> </v>
      </c>
      <c r="I226" s="141"/>
      <c r="J226" s="141"/>
      <c r="K226" s="118" t="str">
        <f t="shared" si="25"/>
        <v xml:space="preserve"> </v>
      </c>
      <c r="L226" s="141"/>
      <c r="M226" s="141"/>
      <c r="N226" s="118" t="str">
        <f t="shared" si="26"/>
        <v xml:space="preserve"> </v>
      </c>
      <c r="O226" s="141"/>
      <c r="P226" s="141"/>
      <c r="Q226" s="118" t="str">
        <f t="shared" si="27"/>
        <v xml:space="preserve"> </v>
      </c>
      <c r="R226" s="141"/>
      <c r="S226" s="141"/>
      <c r="T226" s="118" t="str">
        <f t="shared" si="28"/>
        <v xml:space="preserve"> </v>
      </c>
      <c r="U226" s="141"/>
      <c r="V226" s="141"/>
      <c r="W226" s="118" t="str">
        <f t="shared" si="29"/>
        <v xml:space="preserve"> </v>
      </c>
      <c r="X226" s="141"/>
      <c r="Y226" s="141"/>
      <c r="Z226" s="141"/>
      <c r="AA226" s="141"/>
      <c r="AB226" s="141"/>
      <c r="AC226" s="141"/>
      <c r="AD226" s="141"/>
      <c r="AE226" s="141"/>
      <c r="AF226" s="141"/>
      <c r="AG226" s="118" t="str">
        <f t="shared" si="30"/>
        <v xml:space="preserve"> </v>
      </c>
      <c r="AH226" s="141"/>
      <c r="AI226" s="141"/>
      <c r="AJ226" s="141"/>
      <c r="AK226" s="118" t="str">
        <f t="shared" si="31"/>
        <v xml:space="preserve"> </v>
      </c>
      <c r="AL226" s="141"/>
    </row>
    <row r="227" spans="1:38" s="224" customFormat="1" ht="12.75" x14ac:dyDescent="0.2">
      <c r="A227" s="223">
        <v>222</v>
      </c>
      <c r="B227" s="141"/>
      <c r="C227" s="135"/>
      <c r="D227" s="141"/>
      <c r="E227" s="141"/>
      <c r="F227" s="141"/>
      <c r="G227" s="141"/>
      <c r="H227" s="118" t="str">
        <f t="shared" si="24"/>
        <v xml:space="preserve"> </v>
      </c>
      <c r="I227" s="141"/>
      <c r="J227" s="141"/>
      <c r="K227" s="118" t="str">
        <f t="shared" si="25"/>
        <v xml:space="preserve"> </v>
      </c>
      <c r="L227" s="141"/>
      <c r="M227" s="141"/>
      <c r="N227" s="118" t="str">
        <f t="shared" si="26"/>
        <v xml:space="preserve"> </v>
      </c>
      <c r="O227" s="141"/>
      <c r="P227" s="141"/>
      <c r="Q227" s="118" t="str">
        <f t="shared" si="27"/>
        <v xml:space="preserve"> </v>
      </c>
      <c r="R227" s="141"/>
      <c r="S227" s="141"/>
      <c r="T227" s="118" t="str">
        <f t="shared" si="28"/>
        <v xml:space="preserve"> </v>
      </c>
      <c r="U227" s="141"/>
      <c r="V227" s="141"/>
      <c r="W227" s="118" t="str">
        <f t="shared" si="29"/>
        <v xml:space="preserve"> </v>
      </c>
      <c r="X227" s="141"/>
      <c r="Y227" s="141"/>
      <c r="Z227" s="141"/>
      <c r="AA227" s="141"/>
      <c r="AB227" s="141"/>
      <c r="AC227" s="141"/>
      <c r="AD227" s="141"/>
      <c r="AE227" s="141"/>
      <c r="AF227" s="141"/>
      <c r="AG227" s="118" t="str">
        <f t="shared" si="30"/>
        <v xml:space="preserve"> </v>
      </c>
      <c r="AH227" s="141"/>
      <c r="AI227" s="141"/>
      <c r="AJ227" s="141"/>
      <c r="AK227" s="118" t="str">
        <f t="shared" si="31"/>
        <v xml:space="preserve"> </v>
      </c>
      <c r="AL227" s="141"/>
    </row>
    <row r="228" spans="1:38" s="224" customFormat="1" ht="12.75" x14ac:dyDescent="0.2">
      <c r="A228" s="223">
        <v>223</v>
      </c>
      <c r="B228" s="141"/>
      <c r="C228" s="135"/>
      <c r="D228" s="141"/>
      <c r="E228" s="141"/>
      <c r="F228" s="141"/>
      <c r="G228" s="141"/>
      <c r="H228" s="118" t="str">
        <f t="shared" si="24"/>
        <v xml:space="preserve"> </v>
      </c>
      <c r="I228" s="141"/>
      <c r="J228" s="141"/>
      <c r="K228" s="118" t="str">
        <f t="shared" si="25"/>
        <v xml:space="preserve"> </v>
      </c>
      <c r="L228" s="141"/>
      <c r="M228" s="141"/>
      <c r="N228" s="118" t="str">
        <f t="shared" si="26"/>
        <v xml:space="preserve"> </v>
      </c>
      <c r="O228" s="141"/>
      <c r="P228" s="141"/>
      <c r="Q228" s="118" t="str">
        <f t="shared" si="27"/>
        <v xml:space="preserve"> </v>
      </c>
      <c r="R228" s="141"/>
      <c r="S228" s="141"/>
      <c r="T228" s="118" t="str">
        <f t="shared" si="28"/>
        <v xml:space="preserve"> </v>
      </c>
      <c r="U228" s="141"/>
      <c r="V228" s="141"/>
      <c r="W228" s="118" t="str">
        <f t="shared" si="29"/>
        <v xml:space="preserve"> </v>
      </c>
      <c r="X228" s="141"/>
      <c r="Y228" s="141"/>
      <c r="Z228" s="141"/>
      <c r="AA228" s="141"/>
      <c r="AB228" s="141"/>
      <c r="AC228" s="141"/>
      <c r="AD228" s="141"/>
      <c r="AE228" s="141"/>
      <c r="AF228" s="141"/>
      <c r="AG228" s="118" t="str">
        <f t="shared" si="30"/>
        <v xml:space="preserve"> </v>
      </c>
      <c r="AH228" s="141"/>
      <c r="AI228" s="141"/>
      <c r="AJ228" s="141"/>
      <c r="AK228" s="118" t="str">
        <f t="shared" si="31"/>
        <v xml:space="preserve"> </v>
      </c>
      <c r="AL228" s="141"/>
    </row>
    <row r="229" spans="1:38" s="224" customFormat="1" ht="12.75" x14ac:dyDescent="0.2">
      <c r="A229" s="223">
        <v>224</v>
      </c>
      <c r="B229" s="141"/>
      <c r="C229" s="135"/>
      <c r="D229" s="141"/>
      <c r="E229" s="141"/>
      <c r="F229" s="141"/>
      <c r="G229" s="141"/>
      <c r="H229" s="118" t="str">
        <f t="shared" si="24"/>
        <v xml:space="preserve"> </v>
      </c>
      <c r="I229" s="141"/>
      <c r="J229" s="141"/>
      <c r="K229" s="118" t="str">
        <f t="shared" si="25"/>
        <v xml:space="preserve"> </v>
      </c>
      <c r="L229" s="141"/>
      <c r="M229" s="141"/>
      <c r="N229" s="118" t="str">
        <f t="shared" si="26"/>
        <v xml:space="preserve"> </v>
      </c>
      <c r="O229" s="141"/>
      <c r="P229" s="141"/>
      <c r="Q229" s="118" t="str">
        <f t="shared" si="27"/>
        <v xml:space="preserve"> </v>
      </c>
      <c r="R229" s="141"/>
      <c r="S229" s="141"/>
      <c r="T229" s="118" t="str">
        <f t="shared" si="28"/>
        <v xml:space="preserve"> </v>
      </c>
      <c r="U229" s="141"/>
      <c r="V229" s="141"/>
      <c r="W229" s="118" t="str">
        <f t="shared" si="29"/>
        <v xml:space="preserve"> </v>
      </c>
      <c r="X229" s="141"/>
      <c r="Y229" s="141"/>
      <c r="Z229" s="141"/>
      <c r="AA229" s="141"/>
      <c r="AB229" s="141"/>
      <c r="AC229" s="141"/>
      <c r="AD229" s="141"/>
      <c r="AE229" s="141"/>
      <c r="AF229" s="141"/>
      <c r="AG229" s="118" t="str">
        <f t="shared" si="30"/>
        <v xml:space="preserve"> </v>
      </c>
      <c r="AH229" s="141"/>
      <c r="AI229" s="141"/>
      <c r="AJ229" s="141"/>
      <c r="AK229" s="118" t="str">
        <f t="shared" si="31"/>
        <v xml:space="preserve"> </v>
      </c>
      <c r="AL229" s="141"/>
    </row>
    <row r="230" spans="1:38" s="224" customFormat="1" ht="12.75" x14ac:dyDescent="0.2">
      <c r="A230" s="223">
        <v>225</v>
      </c>
      <c r="B230" s="141"/>
      <c r="C230" s="135"/>
      <c r="D230" s="141"/>
      <c r="E230" s="141"/>
      <c r="F230" s="141"/>
      <c r="G230" s="141"/>
      <c r="H230" s="118" t="str">
        <f t="shared" si="24"/>
        <v xml:space="preserve"> </v>
      </c>
      <c r="I230" s="141"/>
      <c r="J230" s="141"/>
      <c r="K230" s="118" t="str">
        <f t="shared" si="25"/>
        <v xml:space="preserve"> </v>
      </c>
      <c r="L230" s="141"/>
      <c r="M230" s="141"/>
      <c r="N230" s="118" t="str">
        <f t="shared" si="26"/>
        <v xml:space="preserve"> </v>
      </c>
      <c r="O230" s="141"/>
      <c r="P230" s="141"/>
      <c r="Q230" s="118" t="str">
        <f t="shared" si="27"/>
        <v xml:space="preserve"> </v>
      </c>
      <c r="R230" s="141"/>
      <c r="S230" s="141"/>
      <c r="T230" s="118" t="str">
        <f t="shared" si="28"/>
        <v xml:space="preserve"> </v>
      </c>
      <c r="U230" s="141"/>
      <c r="V230" s="141"/>
      <c r="W230" s="118" t="str">
        <f t="shared" si="29"/>
        <v xml:space="preserve"> </v>
      </c>
      <c r="X230" s="141"/>
      <c r="Y230" s="141"/>
      <c r="Z230" s="141"/>
      <c r="AA230" s="141"/>
      <c r="AB230" s="141"/>
      <c r="AC230" s="141"/>
      <c r="AD230" s="141"/>
      <c r="AE230" s="141"/>
      <c r="AF230" s="141"/>
      <c r="AG230" s="118" t="str">
        <f t="shared" si="30"/>
        <v xml:space="preserve"> </v>
      </c>
      <c r="AH230" s="141"/>
      <c r="AI230" s="141"/>
      <c r="AJ230" s="141"/>
      <c r="AK230" s="118" t="str">
        <f t="shared" si="31"/>
        <v xml:space="preserve"> </v>
      </c>
      <c r="AL230" s="141"/>
    </row>
    <row r="231" spans="1:38" s="224" customFormat="1" ht="12.75" x14ac:dyDescent="0.2">
      <c r="A231" s="223">
        <v>226</v>
      </c>
      <c r="B231" s="141"/>
      <c r="C231" s="135"/>
      <c r="D231" s="141"/>
      <c r="E231" s="141"/>
      <c r="F231" s="141"/>
      <c r="G231" s="141"/>
      <c r="H231" s="118" t="str">
        <f t="shared" si="24"/>
        <v xml:space="preserve"> </v>
      </c>
      <c r="I231" s="141"/>
      <c r="J231" s="141"/>
      <c r="K231" s="118" t="str">
        <f t="shared" si="25"/>
        <v xml:space="preserve"> </v>
      </c>
      <c r="L231" s="141"/>
      <c r="M231" s="141"/>
      <c r="N231" s="118" t="str">
        <f t="shared" si="26"/>
        <v xml:space="preserve"> </v>
      </c>
      <c r="O231" s="141"/>
      <c r="P231" s="141"/>
      <c r="Q231" s="118" t="str">
        <f t="shared" si="27"/>
        <v xml:space="preserve"> </v>
      </c>
      <c r="R231" s="141"/>
      <c r="S231" s="141"/>
      <c r="T231" s="118" t="str">
        <f t="shared" si="28"/>
        <v xml:space="preserve"> </v>
      </c>
      <c r="U231" s="141"/>
      <c r="V231" s="141"/>
      <c r="W231" s="118" t="str">
        <f t="shared" si="29"/>
        <v xml:space="preserve"> </v>
      </c>
      <c r="X231" s="141"/>
      <c r="Y231" s="141"/>
      <c r="Z231" s="141"/>
      <c r="AA231" s="141"/>
      <c r="AB231" s="141"/>
      <c r="AC231" s="141"/>
      <c r="AD231" s="141"/>
      <c r="AE231" s="141"/>
      <c r="AF231" s="141"/>
      <c r="AG231" s="118" t="str">
        <f t="shared" si="30"/>
        <v xml:space="preserve"> </v>
      </c>
      <c r="AH231" s="141"/>
      <c r="AI231" s="141"/>
      <c r="AJ231" s="141"/>
      <c r="AK231" s="118" t="str">
        <f t="shared" si="31"/>
        <v xml:space="preserve"> </v>
      </c>
      <c r="AL231" s="141"/>
    </row>
    <row r="232" spans="1:38" s="224" customFormat="1" ht="12.75" x14ac:dyDescent="0.2">
      <c r="A232" s="223">
        <v>227</v>
      </c>
      <c r="B232" s="141"/>
      <c r="C232" s="135"/>
      <c r="D232" s="141"/>
      <c r="E232" s="141"/>
      <c r="F232" s="141"/>
      <c r="G232" s="141"/>
      <c r="H232" s="118" t="str">
        <f t="shared" si="24"/>
        <v xml:space="preserve"> </v>
      </c>
      <c r="I232" s="141"/>
      <c r="J232" s="141"/>
      <c r="K232" s="118" t="str">
        <f t="shared" si="25"/>
        <v xml:space="preserve"> </v>
      </c>
      <c r="L232" s="141"/>
      <c r="M232" s="141"/>
      <c r="N232" s="118" t="str">
        <f t="shared" si="26"/>
        <v xml:space="preserve"> </v>
      </c>
      <c r="O232" s="141"/>
      <c r="P232" s="141"/>
      <c r="Q232" s="118" t="str">
        <f t="shared" si="27"/>
        <v xml:space="preserve"> </v>
      </c>
      <c r="R232" s="141"/>
      <c r="S232" s="141"/>
      <c r="T232" s="118" t="str">
        <f t="shared" si="28"/>
        <v xml:space="preserve"> </v>
      </c>
      <c r="U232" s="141"/>
      <c r="V232" s="141"/>
      <c r="W232" s="118" t="str">
        <f t="shared" si="29"/>
        <v xml:space="preserve"> </v>
      </c>
      <c r="X232" s="141"/>
      <c r="Y232" s="141"/>
      <c r="Z232" s="141"/>
      <c r="AA232" s="141"/>
      <c r="AB232" s="141"/>
      <c r="AC232" s="141"/>
      <c r="AD232" s="141"/>
      <c r="AE232" s="141"/>
      <c r="AF232" s="141"/>
      <c r="AG232" s="118" t="str">
        <f t="shared" si="30"/>
        <v xml:space="preserve"> </v>
      </c>
      <c r="AH232" s="141"/>
      <c r="AI232" s="141"/>
      <c r="AJ232" s="141"/>
      <c r="AK232" s="118" t="str">
        <f t="shared" si="31"/>
        <v xml:space="preserve"> </v>
      </c>
      <c r="AL232" s="141"/>
    </row>
    <row r="233" spans="1:38" s="224" customFormat="1" ht="12.75" x14ac:dyDescent="0.2">
      <c r="A233" s="223">
        <v>228</v>
      </c>
      <c r="B233" s="141"/>
      <c r="C233" s="135"/>
      <c r="D233" s="141"/>
      <c r="E233" s="141"/>
      <c r="F233" s="141"/>
      <c r="G233" s="141"/>
      <c r="H233" s="118" t="str">
        <f t="shared" si="24"/>
        <v xml:space="preserve"> </v>
      </c>
      <c r="I233" s="141"/>
      <c r="J233" s="141"/>
      <c r="K233" s="118" t="str">
        <f t="shared" si="25"/>
        <v xml:space="preserve"> </v>
      </c>
      <c r="L233" s="141"/>
      <c r="M233" s="141"/>
      <c r="N233" s="118" t="str">
        <f t="shared" si="26"/>
        <v xml:space="preserve"> </v>
      </c>
      <c r="O233" s="141"/>
      <c r="P233" s="141"/>
      <c r="Q233" s="118" t="str">
        <f t="shared" si="27"/>
        <v xml:space="preserve"> </v>
      </c>
      <c r="R233" s="141"/>
      <c r="S233" s="141"/>
      <c r="T233" s="118" t="str">
        <f t="shared" si="28"/>
        <v xml:space="preserve"> </v>
      </c>
      <c r="U233" s="141"/>
      <c r="V233" s="141"/>
      <c r="W233" s="118" t="str">
        <f t="shared" si="29"/>
        <v xml:space="preserve"> </v>
      </c>
      <c r="X233" s="141"/>
      <c r="Y233" s="141"/>
      <c r="Z233" s="141"/>
      <c r="AA233" s="141"/>
      <c r="AB233" s="141"/>
      <c r="AC233" s="141"/>
      <c r="AD233" s="141"/>
      <c r="AE233" s="141"/>
      <c r="AF233" s="141"/>
      <c r="AG233" s="118" t="str">
        <f t="shared" si="30"/>
        <v xml:space="preserve"> </v>
      </c>
      <c r="AH233" s="141"/>
      <c r="AI233" s="141"/>
      <c r="AJ233" s="141"/>
      <c r="AK233" s="118" t="str">
        <f t="shared" si="31"/>
        <v xml:space="preserve"> </v>
      </c>
      <c r="AL233" s="141"/>
    </row>
    <row r="234" spans="1:38" s="224" customFormat="1" ht="12.75" x14ac:dyDescent="0.2">
      <c r="A234" s="223">
        <v>229</v>
      </c>
      <c r="B234" s="141"/>
      <c r="C234" s="135"/>
      <c r="D234" s="141"/>
      <c r="E234" s="141"/>
      <c r="F234" s="141"/>
      <c r="G234" s="141"/>
      <c r="H234" s="118" t="str">
        <f t="shared" si="24"/>
        <v xml:space="preserve"> </v>
      </c>
      <c r="I234" s="141"/>
      <c r="J234" s="141"/>
      <c r="K234" s="118" t="str">
        <f t="shared" si="25"/>
        <v xml:space="preserve"> </v>
      </c>
      <c r="L234" s="141"/>
      <c r="M234" s="141"/>
      <c r="N234" s="118" t="str">
        <f t="shared" si="26"/>
        <v xml:space="preserve"> </v>
      </c>
      <c r="O234" s="141"/>
      <c r="P234" s="141"/>
      <c r="Q234" s="118" t="str">
        <f t="shared" si="27"/>
        <v xml:space="preserve"> </v>
      </c>
      <c r="R234" s="141"/>
      <c r="S234" s="141"/>
      <c r="T234" s="118" t="str">
        <f t="shared" si="28"/>
        <v xml:space="preserve"> </v>
      </c>
      <c r="U234" s="141"/>
      <c r="V234" s="141"/>
      <c r="W234" s="118" t="str">
        <f t="shared" si="29"/>
        <v xml:space="preserve"> </v>
      </c>
      <c r="X234" s="141"/>
      <c r="Y234" s="141"/>
      <c r="Z234" s="141"/>
      <c r="AA234" s="141"/>
      <c r="AB234" s="141"/>
      <c r="AC234" s="141"/>
      <c r="AD234" s="141"/>
      <c r="AE234" s="141"/>
      <c r="AF234" s="141"/>
      <c r="AG234" s="118" t="str">
        <f t="shared" si="30"/>
        <v xml:space="preserve"> </v>
      </c>
      <c r="AH234" s="141"/>
      <c r="AI234" s="141"/>
      <c r="AJ234" s="141"/>
      <c r="AK234" s="118" t="str">
        <f t="shared" si="31"/>
        <v xml:space="preserve"> </v>
      </c>
      <c r="AL234" s="141"/>
    </row>
    <row r="235" spans="1:38" s="224" customFormat="1" ht="12.75" x14ac:dyDescent="0.2">
      <c r="A235" s="223">
        <v>230</v>
      </c>
      <c r="B235" s="141"/>
      <c r="C235" s="135"/>
      <c r="D235" s="141"/>
      <c r="E235" s="141"/>
      <c r="F235" s="141"/>
      <c r="G235" s="141"/>
      <c r="H235" s="118" t="str">
        <f t="shared" si="24"/>
        <v xml:space="preserve"> </v>
      </c>
      <c r="I235" s="141"/>
      <c r="J235" s="141"/>
      <c r="K235" s="118" t="str">
        <f t="shared" si="25"/>
        <v xml:space="preserve"> </v>
      </c>
      <c r="L235" s="141"/>
      <c r="M235" s="141"/>
      <c r="N235" s="118" t="str">
        <f t="shared" si="26"/>
        <v xml:space="preserve"> </v>
      </c>
      <c r="O235" s="141"/>
      <c r="P235" s="141"/>
      <c r="Q235" s="118" t="str">
        <f t="shared" si="27"/>
        <v xml:space="preserve"> </v>
      </c>
      <c r="R235" s="141"/>
      <c r="S235" s="141"/>
      <c r="T235" s="118" t="str">
        <f t="shared" si="28"/>
        <v xml:space="preserve"> </v>
      </c>
      <c r="U235" s="141"/>
      <c r="V235" s="141"/>
      <c r="W235" s="118" t="str">
        <f t="shared" si="29"/>
        <v xml:space="preserve"> </v>
      </c>
      <c r="X235" s="141"/>
      <c r="Y235" s="141"/>
      <c r="Z235" s="141"/>
      <c r="AA235" s="141"/>
      <c r="AB235" s="141"/>
      <c r="AC235" s="141"/>
      <c r="AD235" s="141"/>
      <c r="AE235" s="141"/>
      <c r="AF235" s="141"/>
      <c r="AG235" s="118" t="str">
        <f t="shared" si="30"/>
        <v xml:space="preserve"> </v>
      </c>
      <c r="AH235" s="141"/>
      <c r="AI235" s="141"/>
      <c r="AJ235" s="141"/>
      <c r="AK235" s="118" t="str">
        <f t="shared" si="31"/>
        <v xml:space="preserve"> </v>
      </c>
      <c r="AL235" s="141"/>
    </row>
    <row r="236" spans="1:38" s="224" customFormat="1" ht="12.75" x14ac:dyDescent="0.2">
      <c r="A236" s="223">
        <v>231</v>
      </c>
      <c r="B236" s="141"/>
      <c r="C236" s="135"/>
      <c r="D236" s="141"/>
      <c r="E236" s="141"/>
      <c r="F236" s="141"/>
      <c r="G236" s="141"/>
      <c r="H236" s="118" t="str">
        <f t="shared" si="24"/>
        <v xml:space="preserve"> </v>
      </c>
      <c r="I236" s="141"/>
      <c r="J236" s="141"/>
      <c r="K236" s="118" t="str">
        <f t="shared" si="25"/>
        <v xml:space="preserve"> </v>
      </c>
      <c r="L236" s="141"/>
      <c r="M236" s="141"/>
      <c r="N236" s="118" t="str">
        <f t="shared" si="26"/>
        <v xml:space="preserve"> </v>
      </c>
      <c r="O236" s="141"/>
      <c r="P236" s="141"/>
      <c r="Q236" s="118" t="str">
        <f t="shared" si="27"/>
        <v xml:space="preserve"> </v>
      </c>
      <c r="R236" s="141"/>
      <c r="S236" s="141"/>
      <c r="T236" s="118" t="str">
        <f t="shared" si="28"/>
        <v xml:space="preserve"> </v>
      </c>
      <c r="U236" s="141"/>
      <c r="V236" s="141"/>
      <c r="W236" s="118" t="str">
        <f t="shared" si="29"/>
        <v xml:space="preserve"> </v>
      </c>
      <c r="X236" s="141"/>
      <c r="Y236" s="141"/>
      <c r="Z236" s="141"/>
      <c r="AA236" s="141"/>
      <c r="AB236" s="141"/>
      <c r="AC236" s="141"/>
      <c r="AD236" s="141"/>
      <c r="AE236" s="141"/>
      <c r="AF236" s="141"/>
      <c r="AG236" s="118" t="str">
        <f t="shared" si="30"/>
        <v xml:space="preserve"> </v>
      </c>
      <c r="AH236" s="141"/>
      <c r="AI236" s="141"/>
      <c r="AJ236" s="141"/>
      <c r="AK236" s="118" t="str">
        <f t="shared" si="31"/>
        <v xml:space="preserve"> </v>
      </c>
      <c r="AL236" s="141"/>
    </row>
    <row r="237" spans="1:38" s="224" customFormat="1" ht="12.75" x14ac:dyDescent="0.2">
      <c r="A237" s="223">
        <v>232</v>
      </c>
      <c r="B237" s="141"/>
      <c r="C237" s="135"/>
      <c r="D237" s="141"/>
      <c r="E237" s="141"/>
      <c r="F237" s="141"/>
      <c r="G237" s="141"/>
      <c r="H237" s="118" t="str">
        <f t="shared" si="24"/>
        <v xml:space="preserve"> </v>
      </c>
      <c r="I237" s="141"/>
      <c r="J237" s="141"/>
      <c r="K237" s="118" t="str">
        <f t="shared" si="25"/>
        <v xml:space="preserve"> </v>
      </c>
      <c r="L237" s="141"/>
      <c r="M237" s="141"/>
      <c r="N237" s="118" t="str">
        <f t="shared" si="26"/>
        <v xml:space="preserve"> </v>
      </c>
      <c r="O237" s="141"/>
      <c r="P237" s="141"/>
      <c r="Q237" s="118" t="str">
        <f t="shared" si="27"/>
        <v xml:space="preserve"> </v>
      </c>
      <c r="R237" s="141"/>
      <c r="S237" s="141"/>
      <c r="T237" s="118" t="str">
        <f t="shared" si="28"/>
        <v xml:space="preserve"> </v>
      </c>
      <c r="U237" s="141"/>
      <c r="V237" s="141"/>
      <c r="W237" s="118" t="str">
        <f t="shared" si="29"/>
        <v xml:space="preserve"> </v>
      </c>
      <c r="X237" s="141"/>
      <c r="Y237" s="141"/>
      <c r="Z237" s="141"/>
      <c r="AA237" s="141"/>
      <c r="AB237" s="141"/>
      <c r="AC237" s="141"/>
      <c r="AD237" s="141"/>
      <c r="AE237" s="141"/>
      <c r="AF237" s="141"/>
      <c r="AG237" s="118" t="str">
        <f t="shared" si="30"/>
        <v xml:space="preserve"> </v>
      </c>
      <c r="AH237" s="141"/>
      <c r="AI237" s="141"/>
      <c r="AJ237" s="141"/>
      <c r="AK237" s="118" t="str">
        <f t="shared" si="31"/>
        <v xml:space="preserve"> </v>
      </c>
      <c r="AL237" s="141"/>
    </row>
    <row r="238" spans="1:38" s="224" customFormat="1" ht="12.75" x14ac:dyDescent="0.2">
      <c r="A238" s="223">
        <v>233</v>
      </c>
      <c r="B238" s="141"/>
      <c r="C238" s="135"/>
      <c r="D238" s="141"/>
      <c r="E238" s="141"/>
      <c r="F238" s="141"/>
      <c r="G238" s="141"/>
      <c r="H238" s="118" t="str">
        <f t="shared" si="24"/>
        <v xml:space="preserve"> </v>
      </c>
      <c r="I238" s="141"/>
      <c r="J238" s="141"/>
      <c r="K238" s="118" t="str">
        <f t="shared" si="25"/>
        <v xml:space="preserve"> </v>
      </c>
      <c r="L238" s="141"/>
      <c r="M238" s="141"/>
      <c r="N238" s="118" t="str">
        <f t="shared" si="26"/>
        <v xml:space="preserve"> </v>
      </c>
      <c r="O238" s="141"/>
      <c r="P238" s="141"/>
      <c r="Q238" s="118" t="str">
        <f t="shared" si="27"/>
        <v xml:space="preserve"> </v>
      </c>
      <c r="R238" s="141"/>
      <c r="S238" s="141"/>
      <c r="T238" s="118" t="str">
        <f t="shared" si="28"/>
        <v xml:space="preserve"> </v>
      </c>
      <c r="U238" s="141"/>
      <c r="V238" s="141"/>
      <c r="W238" s="118" t="str">
        <f t="shared" si="29"/>
        <v xml:space="preserve"> </v>
      </c>
      <c r="X238" s="141"/>
      <c r="Y238" s="141"/>
      <c r="Z238" s="141"/>
      <c r="AA238" s="141"/>
      <c r="AB238" s="141"/>
      <c r="AC238" s="141"/>
      <c r="AD238" s="141"/>
      <c r="AE238" s="141"/>
      <c r="AF238" s="141"/>
      <c r="AG238" s="118" t="str">
        <f t="shared" si="30"/>
        <v xml:space="preserve"> </v>
      </c>
      <c r="AH238" s="141"/>
      <c r="AI238" s="141"/>
      <c r="AJ238" s="141"/>
      <c r="AK238" s="118" t="str">
        <f t="shared" si="31"/>
        <v xml:space="preserve"> </v>
      </c>
      <c r="AL238" s="141"/>
    </row>
    <row r="239" spans="1:38" s="224" customFormat="1" ht="12.75" x14ac:dyDescent="0.2">
      <c r="A239" s="223">
        <v>234</v>
      </c>
      <c r="B239" s="141"/>
      <c r="C239" s="135"/>
      <c r="D239" s="141"/>
      <c r="E239" s="141"/>
      <c r="F239" s="141"/>
      <c r="G239" s="141"/>
      <c r="H239" s="118" t="str">
        <f t="shared" si="24"/>
        <v xml:space="preserve"> </v>
      </c>
      <c r="I239" s="141"/>
      <c r="J239" s="141"/>
      <c r="K239" s="118" t="str">
        <f t="shared" si="25"/>
        <v xml:space="preserve"> </v>
      </c>
      <c r="L239" s="141"/>
      <c r="M239" s="141"/>
      <c r="N239" s="118" t="str">
        <f t="shared" si="26"/>
        <v xml:space="preserve"> </v>
      </c>
      <c r="O239" s="141"/>
      <c r="P239" s="141"/>
      <c r="Q239" s="118" t="str">
        <f t="shared" si="27"/>
        <v xml:space="preserve"> </v>
      </c>
      <c r="R239" s="141"/>
      <c r="S239" s="141"/>
      <c r="T239" s="118" t="str">
        <f t="shared" si="28"/>
        <v xml:space="preserve"> </v>
      </c>
      <c r="U239" s="141"/>
      <c r="V239" s="141"/>
      <c r="W239" s="118" t="str">
        <f t="shared" si="29"/>
        <v xml:space="preserve"> </v>
      </c>
      <c r="X239" s="141"/>
      <c r="Y239" s="141"/>
      <c r="Z239" s="141"/>
      <c r="AA239" s="141"/>
      <c r="AB239" s="141"/>
      <c r="AC239" s="141"/>
      <c r="AD239" s="141"/>
      <c r="AE239" s="141"/>
      <c r="AF239" s="141"/>
      <c r="AG239" s="118" t="str">
        <f t="shared" si="30"/>
        <v xml:space="preserve"> </v>
      </c>
      <c r="AH239" s="141"/>
      <c r="AI239" s="141"/>
      <c r="AJ239" s="141"/>
      <c r="AK239" s="118" t="str">
        <f t="shared" si="31"/>
        <v xml:space="preserve"> </v>
      </c>
      <c r="AL239" s="141"/>
    </row>
    <row r="240" spans="1:38" s="224" customFormat="1" ht="12.75" x14ac:dyDescent="0.2">
      <c r="A240" s="223">
        <v>235</v>
      </c>
      <c r="B240" s="141"/>
      <c r="C240" s="135"/>
      <c r="D240" s="141"/>
      <c r="E240" s="141"/>
      <c r="F240" s="141"/>
      <c r="G240" s="141"/>
      <c r="H240" s="118" t="str">
        <f t="shared" si="24"/>
        <v xml:space="preserve"> </v>
      </c>
      <c r="I240" s="141"/>
      <c r="J240" s="141"/>
      <c r="K240" s="118" t="str">
        <f t="shared" si="25"/>
        <v xml:space="preserve"> </v>
      </c>
      <c r="L240" s="141"/>
      <c r="M240" s="141"/>
      <c r="N240" s="118" t="str">
        <f t="shared" si="26"/>
        <v xml:space="preserve"> </v>
      </c>
      <c r="O240" s="141"/>
      <c r="P240" s="141"/>
      <c r="Q240" s="118" t="str">
        <f t="shared" si="27"/>
        <v xml:space="preserve"> </v>
      </c>
      <c r="R240" s="141"/>
      <c r="S240" s="141"/>
      <c r="T240" s="118" t="str">
        <f t="shared" si="28"/>
        <v xml:space="preserve"> </v>
      </c>
      <c r="U240" s="141"/>
      <c r="V240" s="141"/>
      <c r="W240" s="118" t="str">
        <f t="shared" si="29"/>
        <v xml:space="preserve"> </v>
      </c>
      <c r="X240" s="141"/>
      <c r="Y240" s="141"/>
      <c r="Z240" s="141"/>
      <c r="AA240" s="141"/>
      <c r="AB240" s="141"/>
      <c r="AC240" s="141"/>
      <c r="AD240" s="141"/>
      <c r="AE240" s="141"/>
      <c r="AF240" s="141"/>
      <c r="AG240" s="118" t="str">
        <f t="shared" si="30"/>
        <v xml:space="preserve"> </v>
      </c>
      <c r="AH240" s="141"/>
      <c r="AI240" s="141"/>
      <c r="AJ240" s="141"/>
      <c r="AK240" s="118" t="str">
        <f t="shared" si="31"/>
        <v xml:space="preserve"> </v>
      </c>
      <c r="AL240" s="141"/>
    </row>
    <row r="241" spans="1:38" s="224" customFormat="1" ht="12.75" x14ac:dyDescent="0.2">
      <c r="A241" s="223">
        <v>236</v>
      </c>
      <c r="B241" s="141"/>
      <c r="C241" s="135"/>
      <c r="D241" s="141"/>
      <c r="E241" s="141"/>
      <c r="F241" s="141"/>
      <c r="G241" s="141"/>
      <c r="H241" s="118" t="str">
        <f t="shared" si="24"/>
        <v xml:space="preserve"> </v>
      </c>
      <c r="I241" s="141"/>
      <c r="J241" s="141"/>
      <c r="K241" s="118" t="str">
        <f t="shared" si="25"/>
        <v xml:space="preserve"> </v>
      </c>
      <c r="L241" s="141"/>
      <c r="M241" s="141"/>
      <c r="N241" s="118" t="str">
        <f t="shared" si="26"/>
        <v xml:space="preserve"> </v>
      </c>
      <c r="O241" s="141"/>
      <c r="P241" s="141"/>
      <c r="Q241" s="118" t="str">
        <f t="shared" si="27"/>
        <v xml:space="preserve"> </v>
      </c>
      <c r="R241" s="141"/>
      <c r="S241" s="141"/>
      <c r="T241" s="118" t="str">
        <f t="shared" si="28"/>
        <v xml:space="preserve"> </v>
      </c>
      <c r="U241" s="141"/>
      <c r="V241" s="141"/>
      <c r="W241" s="118" t="str">
        <f t="shared" si="29"/>
        <v xml:space="preserve"> </v>
      </c>
      <c r="X241" s="141"/>
      <c r="Y241" s="141"/>
      <c r="Z241" s="141"/>
      <c r="AA241" s="141"/>
      <c r="AB241" s="141"/>
      <c r="AC241" s="141"/>
      <c r="AD241" s="141"/>
      <c r="AE241" s="141"/>
      <c r="AF241" s="141"/>
      <c r="AG241" s="118" t="str">
        <f t="shared" si="30"/>
        <v xml:space="preserve"> </v>
      </c>
      <c r="AH241" s="141"/>
      <c r="AI241" s="141"/>
      <c r="AJ241" s="141"/>
      <c r="AK241" s="118" t="str">
        <f t="shared" si="31"/>
        <v xml:space="preserve"> </v>
      </c>
      <c r="AL241" s="141"/>
    </row>
    <row r="242" spans="1:38" s="224" customFormat="1" ht="12.75" x14ac:dyDescent="0.2">
      <c r="A242" s="223">
        <v>237</v>
      </c>
      <c r="B242" s="141"/>
      <c r="C242" s="135"/>
      <c r="D242" s="141"/>
      <c r="E242" s="141"/>
      <c r="F242" s="141"/>
      <c r="G242" s="141"/>
      <c r="H242" s="118" t="str">
        <f t="shared" si="24"/>
        <v xml:space="preserve"> </v>
      </c>
      <c r="I242" s="141"/>
      <c r="J242" s="141"/>
      <c r="K242" s="118" t="str">
        <f t="shared" si="25"/>
        <v xml:space="preserve"> </v>
      </c>
      <c r="L242" s="141"/>
      <c r="M242" s="141"/>
      <c r="N242" s="118" t="str">
        <f t="shared" si="26"/>
        <v xml:space="preserve"> </v>
      </c>
      <c r="O242" s="141"/>
      <c r="P242" s="141"/>
      <c r="Q242" s="118" t="str">
        <f t="shared" si="27"/>
        <v xml:space="preserve"> </v>
      </c>
      <c r="R242" s="141"/>
      <c r="S242" s="141"/>
      <c r="T242" s="118" t="str">
        <f t="shared" si="28"/>
        <v xml:space="preserve"> </v>
      </c>
      <c r="U242" s="141"/>
      <c r="V242" s="141"/>
      <c r="W242" s="118" t="str">
        <f t="shared" si="29"/>
        <v xml:space="preserve"> </v>
      </c>
      <c r="X242" s="141"/>
      <c r="Y242" s="141"/>
      <c r="Z242" s="141"/>
      <c r="AA242" s="141"/>
      <c r="AB242" s="141"/>
      <c r="AC242" s="141"/>
      <c r="AD242" s="141"/>
      <c r="AE242" s="141"/>
      <c r="AF242" s="141"/>
      <c r="AG242" s="118" t="str">
        <f t="shared" si="30"/>
        <v xml:space="preserve"> </v>
      </c>
      <c r="AH242" s="141"/>
      <c r="AI242" s="141"/>
      <c r="AJ242" s="141"/>
      <c r="AK242" s="118" t="str">
        <f t="shared" si="31"/>
        <v xml:space="preserve"> </v>
      </c>
      <c r="AL242" s="141"/>
    </row>
    <row r="243" spans="1:38" s="224" customFormat="1" ht="12.75" x14ac:dyDescent="0.2">
      <c r="A243" s="223">
        <v>238</v>
      </c>
      <c r="B243" s="141"/>
      <c r="C243" s="135"/>
      <c r="D243" s="141"/>
      <c r="E243" s="141"/>
      <c r="F243" s="141"/>
      <c r="G243" s="141"/>
      <c r="H243" s="118" t="str">
        <f t="shared" si="24"/>
        <v xml:space="preserve"> </v>
      </c>
      <c r="I243" s="141"/>
      <c r="J243" s="141"/>
      <c r="K243" s="118" t="str">
        <f t="shared" si="25"/>
        <v xml:space="preserve"> </v>
      </c>
      <c r="L243" s="141"/>
      <c r="M243" s="141"/>
      <c r="N243" s="118" t="str">
        <f t="shared" si="26"/>
        <v xml:space="preserve"> </v>
      </c>
      <c r="O243" s="141"/>
      <c r="P243" s="141"/>
      <c r="Q243" s="118" t="str">
        <f t="shared" si="27"/>
        <v xml:space="preserve"> </v>
      </c>
      <c r="R243" s="141"/>
      <c r="S243" s="141"/>
      <c r="T243" s="118" t="str">
        <f t="shared" si="28"/>
        <v xml:space="preserve"> </v>
      </c>
      <c r="U243" s="141"/>
      <c r="V243" s="141"/>
      <c r="W243" s="118" t="str">
        <f t="shared" si="29"/>
        <v xml:space="preserve"> </v>
      </c>
      <c r="X243" s="141"/>
      <c r="Y243" s="141"/>
      <c r="Z243" s="141"/>
      <c r="AA243" s="141"/>
      <c r="AB243" s="141"/>
      <c r="AC243" s="141"/>
      <c r="AD243" s="141"/>
      <c r="AE243" s="141"/>
      <c r="AF243" s="141"/>
      <c r="AG243" s="118" t="str">
        <f t="shared" si="30"/>
        <v xml:space="preserve"> </v>
      </c>
      <c r="AH243" s="141"/>
      <c r="AI243" s="141"/>
      <c r="AJ243" s="141"/>
      <c r="AK243" s="118" t="str">
        <f t="shared" si="31"/>
        <v xml:space="preserve"> </v>
      </c>
      <c r="AL243" s="141"/>
    </row>
    <row r="244" spans="1:38" s="224" customFormat="1" ht="12.75" x14ac:dyDescent="0.2">
      <c r="A244" s="223">
        <v>239</v>
      </c>
      <c r="B244" s="141"/>
      <c r="C244" s="135"/>
      <c r="D244" s="141"/>
      <c r="E244" s="141"/>
      <c r="F244" s="141"/>
      <c r="G244" s="141"/>
      <c r="H244" s="118" t="str">
        <f t="shared" si="24"/>
        <v xml:space="preserve"> </v>
      </c>
      <c r="I244" s="141"/>
      <c r="J244" s="141"/>
      <c r="K244" s="118" t="str">
        <f t="shared" si="25"/>
        <v xml:space="preserve"> </v>
      </c>
      <c r="L244" s="141"/>
      <c r="M244" s="141"/>
      <c r="N244" s="118" t="str">
        <f t="shared" si="26"/>
        <v xml:space="preserve"> </v>
      </c>
      <c r="O244" s="141"/>
      <c r="P244" s="141"/>
      <c r="Q244" s="118" t="str">
        <f t="shared" si="27"/>
        <v xml:space="preserve"> </v>
      </c>
      <c r="R244" s="141"/>
      <c r="S244" s="141"/>
      <c r="T244" s="118" t="str">
        <f t="shared" si="28"/>
        <v xml:space="preserve"> </v>
      </c>
      <c r="U244" s="141"/>
      <c r="V244" s="141"/>
      <c r="W244" s="118" t="str">
        <f t="shared" si="29"/>
        <v xml:space="preserve"> </v>
      </c>
      <c r="X244" s="141"/>
      <c r="Y244" s="141"/>
      <c r="Z244" s="141"/>
      <c r="AA244" s="141"/>
      <c r="AB244" s="141"/>
      <c r="AC244" s="141"/>
      <c r="AD244" s="141"/>
      <c r="AE244" s="141"/>
      <c r="AF244" s="141"/>
      <c r="AG244" s="118" t="str">
        <f t="shared" si="30"/>
        <v xml:space="preserve"> </v>
      </c>
      <c r="AH244" s="141"/>
      <c r="AI244" s="141"/>
      <c r="AJ244" s="141"/>
      <c r="AK244" s="118" t="str">
        <f t="shared" si="31"/>
        <v xml:space="preserve"> </v>
      </c>
      <c r="AL244" s="141"/>
    </row>
    <row r="245" spans="1:38" s="224" customFormat="1" ht="12.75" x14ac:dyDescent="0.2">
      <c r="A245" s="223">
        <v>240</v>
      </c>
      <c r="B245" s="141"/>
      <c r="C245" s="135"/>
      <c r="D245" s="141"/>
      <c r="E245" s="141"/>
      <c r="F245" s="141"/>
      <c r="G245" s="141"/>
      <c r="H245" s="118" t="str">
        <f t="shared" si="24"/>
        <v xml:space="preserve"> </v>
      </c>
      <c r="I245" s="141"/>
      <c r="J245" s="141"/>
      <c r="K245" s="118" t="str">
        <f t="shared" si="25"/>
        <v xml:space="preserve"> </v>
      </c>
      <c r="L245" s="141"/>
      <c r="M245" s="141"/>
      <c r="N245" s="118" t="str">
        <f t="shared" si="26"/>
        <v xml:space="preserve"> </v>
      </c>
      <c r="O245" s="141"/>
      <c r="P245" s="141"/>
      <c r="Q245" s="118" t="str">
        <f t="shared" si="27"/>
        <v xml:space="preserve"> </v>
      </c>
      <c r="R245" s="141"/>
      <c r="S245" s="141"/>
      <c r="T245" s="118" t="str">
        <f t="shared" si="28"/>
        <v xml:space="preserve"> </v>
      </c>
      <c r="U245" s="141"/>
      <c r="V245" s="141"/>
      <c r="W245" s="118" t="str">
        <f t="shared" si="29"/>
        <v xml:space="preserve"> </v>
      </c>
      <c r="X245" s="141"/>
      <c r="Y245" s="141"/>
      <c r="Z245" s="141"/>
      <c r="AA245" s="141"/>
      <c r="AB245" s="141"/>
      <c r="AC245" s="141"/>
      <c r="AD245" s="141"/>
      <c r="AE245" s="141"/>
      <c r="AF245" s="141"/>
      <c r="AG245" s="118" t="str">
        <f t="shared" si="30"/>
        <v xml:space="preserve"> </v>
      </c>
      <c r="AH245" s="141"/>
      <c r="AI245" s="141"/>
      <c r="AJ245" s="141"/>
      <c r="AK245" s="118" t="str">
        <f t="shared" si="31"/>
        <v xml:space="preserve"> </v>
      </c>
      <c r="AL245" s="141"/>
    </row>
    <row r="246" spans="1:38" s="224" customFormat="1" ht="12.75" x14ac:dyDescent="0.2">
      <c r="A246" s="223">
        <v>241</v>
      </c>
      <c r="B246" s="141"/>
      <c r="C246" s="135"/>
      <c r="D246" s="141"/>
      <c r="E246" s="141"/>
      <c r="F246" s="141"/>
      <c r="G246" s="141"/>
      <c r="H246" s="118" t="str">
        <f t="shared" si="24"/>
        <v xml:space="preserve"> </v>
      </c>
      <c r="I246" s="141"/>
      <c r="J246" s="141"/>
      <c r="K246" s="118" t="str">
        <f t="shared" si="25"/>
        <v xml:space="preserve"> </v>
      </c>
      <c r="L246" s="141"/>
      <c r="M246" s="141"/>
      <c r="N246" s="118" t="str">
        <f t="shared" si="26"/>
        <v xml:space="preserve"> </v>
      </c>
      <c r="O246" s="141"/>
      <c r="P246" s="141"/>
      <c r="Q246" s="118" t="str">
        <f t="shared" si="27"/>
        <v xml:space="preserve"> </v>
      </c>
      <c r="R246" s="141"/>
      <c r="S246" s="141"/>
      <c r="T246" s="118" t="str">
        <f t="shared" si="28"/>
        <v xml:space="preserve"> </v>
      </c>
      <c r="U246" s="141"/>
      <c r="V246" s="141"/>
      <c r="W246" s="118" t="str">
        <f t="shared" si="29"/>
        <v xml:space="preserve"> </v>
      </c>
      <c r="X246" s="141"/>
      <c r="Y246" s="141"/>
      <c r="Z246" s="141"/>
      <c r="AA246" s="141"/>
      <c r="AB246" s="141"/>
      <c r="AC246" s="141"/>
      <c r="AD246" s="141"/>
      <c r="AE246" s="141"/>
      <c r="AF246" s="141"/>
      <c r="AG246" s="118" t="str">
        <f t="shared" si="30"/>
        <v xml:space="preserve"> </v>
      </c>
      <c r="AH246" s="141"/>
      <c r="AI246" s="141"/>
      <c r="AJ246" s="141"/>
      <c r="AK246" s="118" t="str">
        <f t="shared" si="31"/>
        <v xml:space="preserve"> </v>
      </c>
      <c r="AL246" s="141"/>
    </row>
    <row r="247" spans="1:38" s="224" customFormat="1" ht="12.75" x14ac:dyDescent="0.2">
      <c r="A247" s="223">
        <v>242</v>
      </c>
      <c r="B247" s="141"/>
      <c r="C247" s="135"/>
      <c r="D247" s="141"/>
      <c r="E247" s="141"/>
      <c r="F247" s="141"/>
      <c r="G247" s="141"/>
      <c r="H247" s="118" t="str">
        <f t="shared" si="24"/>
        <v xml:space="preserve"> </v>
      </c>
      <c r="I247" s="141"/>
      <c r="J247" s="141"/>
      <c r="K247" s="118" t="str">
        <f t="shared" si="25"/>
        <v xml:space="preserve"> </v>
      </c>
      <c r="L247" s="141"/>
      <c r="M247" s="141"/>
      <c r="N247" s="118" t="str">
        <f t="shared" si="26"/>
        <v xml:space="preserve"> </v>
      </c>
      <c r="O247" s="141"/>
      <c r="P247" s="141"/>
      <c r="Q247" s="118" t="str">
        <f t="shared" si="27"/>
        <v xml:space="preserve"> </v>
      </c>
      <c r="R247" s="141"/>
      <c r="S247" s="141"/>
      <c r="T247" s="118" t="str">
        <f t="shared" si="28"/>
        <v xml:space="preserve"> </v>
      </c>
      <c r="U247" s="141"/>
      <c r="V247" s="141"/>
      <c r="W247" s="118" t="str">
        <f t="shared" si="29"/>
        <v xml:space="preserve"> </v>
      </c>
      <c r="X247" s="141"/>
      <c r="Y247" s="141"/>
      <c r="Z247" s="141"/>
      <c r="AA247" s="141"/>
      <c r="AB247" s="141"/>
      <c r="AC247" s="141"/>
      <c r="AD247" s="141"/>
      <c r="AE247" s="141"/>
      <c r="AF247" s="141"/>
      <c r="AG247" s="118" t="str">
        <f t="shared" si="30"/>
        <v xml:space="preserve"> </v>
      </c>
      <c r="AH247" s="141"/>
      <c r="AI247" s="141"/>
      <c r="AJ247" s="141"/>
      <c r="AK247" s="118" t="str">
        <f t="shared" si="31"/>
        <v xml:space="preserve"> </v>
      </c>
      <c r="AL247" s="141"/>
    </row>
    <row r="248" spans="1:38" s="224" customFormat="1" ht="12.75" x14ac:dyDescent="0.2">
      <c r="A248" s="223">
        <v>243</v>
      </c>
      <c r="B248" s="141"/>
      <c r="C248" s="135"/>
      <c r="D248" s="141"/>
      <c r="E248" s="141"/>
      <c r="F248" s="141"/>
      <c r="G248" s="141"/>
      <c r="H248" s="118" t="str">
        <f t="shared" si="24"/>
        <v xml:space="preserve"> </v>
      </c>
      <c r="I248" s="141"/>
      <c r="J248" s="141"/>
      <c r="K248" s="118" t="str">
        <f t="shared" si="25"/>
        <v xml:space="preserve"> </v>
      </c>
      <c r="L248" s="141"/>
      <c r="M248" s="141"/>
      <c r="N248" s="118" t="str">
        <f t="shared" si="26"/>
        <v xml:space="preserve"> </v>
      </c>
      <c r="O248" s="141"/>
      <c r="P248" s="141"/>
      <c r="Q248" s="118" t="str">
        <f t="shared" si="27"/>
        <v xml:space="preserve"> </v>
      </c>
      <c r="R248" s="141"/>
      <c r="S248" s="141"/>
      <c r="T248" s="118" t="str">
        <f t="shared" si="28"/>
        <v xml:space="preserve"> </v>
      </c>
      <c r="U248" s="141"/>
      <c r="V248" s="141"/>
      <c r="W248" s="118" t="str">
        <f t="shared" si="29"/>
        <v xml:space="preserve"> </v>
      </c>
      <c r="X248" s="141"/>
      <c r="Y248" s="141"/>
      <c r="Z248" s="141"/>
      <c r="AA248" s="141"/>
      <c r="AB248" s="141"/>
      <c r="AC248" s="141"/>
      <c r="AD248" s="141"/>
      <c r="AE248" s="141"/>
      <c r="AF248" s="141"/>
      <c r="AG248" s="118" t="str">
        <f t="shared" si="30"/>
        <v xml:space="preserve"> </v>
      </c>
      <c r="AH248" s="141"/>
      <c r="AI248" s="141"/>
      <c r="AJ248" s="141"/>
      <c r="AK248" s="118" t="str">
        <f t="shared" si="31"/>
        <v xml:space="preserve"> </v>
      </c>
      <c r="AL248" s="141"/>
    </row>
    <row r="249" spans="1:38" s="224" customFormat="1" ht="12.75" x14ac:dyDescent="0.2">
      <c r="A249" s="223">
        <v>244</v>
      </c>
      <c r="B249" s="141"/>
      <c r="C249" s="135"/>
      <c r="D249" s="141"/>
      <c r="E249" s="141"/>
      <c r="F249" s="141"/>
      <c r="G249" s="141"/>
      <c r="H249" s="118" t="str">
        <f t="shared" si="24"/>
        <v xml:space="preserve"> </v>
      </c>
      <c r="I249" s="141"/>
      <c r="J249" s="141"/>
      <c r="K249" s="118" t="str">
        <f t="shared" si="25"/>
        <v xml:space="preserve"> </v>
      </c>
      <c r="L249" s="141"/>
      <c r="M249" s="141"/>
      <c r="N249" s="118" t="str">
        <f t="shared" si="26"/>
        <v xml:space="preserve"> </v>
      </c>
      <c r="O249" s="141"/>
      <c r="P249" s="141"/>
      <c r="Q249" s="118" t="str">
        <f t="shared" si="27"/>
        <v xml:space="preserve"> </v>
      </c>
      <c r="R249" s="141"/>
      <c r="S249" s="141"/>
      <c r="T249" s="118" t="str">
        <f t="shared" si="28"/>
        <v xml:space="preserve"> </v>
      </c>
      <c r="U249" s="141"/>
      <c r="V249" s="141"/>
      <c r="W249" s="118" t="str">
        <f t="shared" si="29"/>
        <v xml:space="preserve"> </v>
      </c>
      <c r="X249" s="141"/>
      <c r="Y249" s="141"/>
      <c r="Z249" s="141"/>
      <c r="AA249" s="141"/>
      <c r="AB249" s="141"/>
      <c r="AC249" s="141"/>
      <c r="AD249" s="141"/>
      <c r="AE249" s="141"/>
      <c r="AF249" s="141"/>
      <c r="AG249" s="118" t="str">
        <f t="shared" si="30"/>
        <v xml:space="preserve"> </v>
      </c>
      <c r="AH249" s="141"/>
      <c r="AI249" s="141"/>
      <c r="AJ249" s="141"/>
      <c r="AK249" s="118" t="str">
        <f t="shared" si="31"/>
        <v xml:space="preserve"> </v>
      </c>
      <c r="AL249" s="141"/>
    </row>
    <row r="250" spans="1:38" s="224" customFormat="1" ht="12.75" x14ac:dyDescent="0.2">
      <c r="A250" s="223">
        <v>245</v>
      </c>
      <c r="B250" s="141"/>
      <c r="C250" s="135"/>
      <c r="D250" s="141"/>
      <c r="E250" s="141"/>
      <c r="F250" s="141"/>
      <c r="G250" s="141"/>
      <c r="H250" s="118" t="str">
        <f t="shared" si="24"/>
        <v xml:space="preserve"> </v>
      </c>
      <c r="I250" s="141"/>
      <c r="J250" s="141"/>
      <c r="K250" s="118" t="str">
        <f t="shared" si="25"/>
        <v xml:space="preserve"> </v>
      </c>
      <c r="L250" s="141"/>
      <c r="M250" s="141"/>
      <c r="N250" s="118" t="str">
        <f t="shared" si="26"/>
        <v xml:space="preserve"> </v>
      </c>
      <c r="O250" s="141"/>
      <c r="P250" s="141"/>
      <c r="Q250" s="118" t="str">
        <f t="shared" si="27"/>
        <v xml:space="preserve"> </v>
      </c>
      <c r="R250" s="141"/>
      <c r="S250" s="141"/>
      <c r="T250" s="118" t="str">
        <f t="shared" si="28"/>
        <v xml:space="preserve"> </v>
      </c>
      <c r="U250" s="141"/>
      <c r="V250" s="141"/>
      <c r="W250" s="118" t="str">
        <f t="shared" si="29"/>
        <v xml:space="preserve"> </v>
      </c>
      <c r="X250" s="141"/>
      <c r="Y250" s="141"/>
      <c r="Z250" s="141"/>
      <c r="AA250" s="141"/>
      <c r="AB250" s="141"/>
      <c r="AC250" s="141"/>
      <c r="AD250" s="141"/>
      <c r="AE250" s="141"/>
      <c r="AF250" s="141"/>
      <c r="AG250" s="118" t="str">
        <f t="shared" si="30"/>
        <v xml:space="preserve"> </v>
      </c>
      <c r="AH250" s="141"/>
      <c r="AI250" s="141"/>
      <c r="AJ250" s="141"/>
      <c r="AK250" s="118" t="str">
        <f t="shared" si="31"/>
        <v xml:space="preserve"> </v>
      </c>
      <c r="AL250" s="141"/>
    </row>
    <row r="251" spans="1:38" s="224" customFormat="1" ht="12.75" x14ac:dyDescent="0.2">
      <c r="A251" s="223">
        <v>246</v>
      </c>
      <c r="B251" s="141"/>
      <c r="C251" s="135"/>
      <c r="D251" s="141"/>
      <c r="E251" s="141"/>
      <c r="F251" s="141"/>
      <c r="G251" s="141"/>
      <c r="H251" s="118" t="str">
        <f t="shared" si="24"/>
        <v xml:space="preserve"> </v>
      </c>
      <c r="I251" s="141"/>
      <c r="J251" s="141"/>
      <c r="K251" s="118" t="str">
        <f t="shared" si="25"/>
        <v xml:space="preserve"> </v>
      </c>
      <c r="L251" s="141"/>
      <c r="M251" s="141"/>
      <c r="N251" s="118" t="str">
        <f t="shared" si="26"/>
        <v xml:space="preserve"> </v>
      </c>
      <c r="O251" s="141"/>
      <c r="P251" s="141"/>
      <c r="Q251" s="118" t="str">
        <f t="shared" si="27"/>
        <v xml:space="preserve"> </v>
      </c>
      <c r="R251" s="141"/>
      <c r="S251" s="141"/>
      <c r="T251" s="118" t="str">
        <f t="shared" si="28"/>
        <v xml:space="preserve"> </v>
      </c>
      <c r="U251" s="141"/>
      <c r="V251" s="141"/>
      <c r="W251" s="118" t="str">
        <f t="shared" si="29"/>
        <v xml:space="preserve"> </v>
      </c>
      <c r="X251" s="141"/>
      <c r="Y251" s="141"/>
      <c r="Z251" s="141"/>
      <c r="AA251" s="141"/>
      <c r="AB251" s="141"/>
      <c r="AC251" s="141"/>
      <c r="AD251" s="141"/>
      <c r="AE251" s="141"/>
      <c r="AF251" s="141"/>
      <c r="AG251" s="118" t="str">
        <f t="shared" si="30"/>
        <v xml:space="preserve"> </v>
      </c>
      <c r="AH251" s="141"/>
      <c r="AI251" s="141"/>
      <c r="AJ251" s="141"/>
      <c r="AK251" s="118" t="str">
        <f t="shared" si="31"/>
        <v xml:space="preserve"> </v>
      </c>
      <c r="AL251" s="141"/>
    </row>
    <row r="252" spans="1:38" s="224" customFormat="1" ht="12.75" x14ac:dyDescent="0.2">
      <c r="A252" s="223">
        <v>247</v>
      </c>
      <c r="B252" s="141"/>
      <c r="C252" s="135"/>
      <c r="D252" s="141"/>
      <c r="E252" s="141"/>
      <c r="F252" s="141"/>
      <c r="G252" s="141"/>
      <c r="H252" s="118" t="str">
        <f t="shared" si="24"/>
        <v xml:space="preserve"> </v>
      </c>
      <c r="I252" s="141"/>
      <c r="J252" s="141"/>
      <c r="K252" s="118" t="str">
        <f t="shared" si="25"/>
        <v xml:space="preserve"> </v>
      </c>
      <c r="L252" s="141"/>
      <c r="M252" s="141"/>
      <c r="N252" s="118" t="str">
        <f t="shared" si="26"/>
        <v xml:space="preserve"> </v>
      </c>
      <c r="O252" s="141"/>
      <c r="P252" s="141"/>
      <c r="Q252" s="118" t="str">
        <f t="shared" si="27"/>
        <v xml:space="preserve"> </v>
      </c>
      <c r="R252" s="141"/>
      <c r="S252" s="141"/>
      <c r="T252" s="118" t="str">
        <f t="shared" si="28"/>
        <v xml:space="preserve"> </v>
      </c>
      <c r="U252" s="141"/>
      <c r="V252" s="141"/>
      <c r="W252" s="118" t="str">
        <f t="shared" si="29"/>
        <v xml:space="preserve"> </v>
      </c>
      <c r="X252" s="141"/>
      <c r="Y252" s="141"/>
      <c r="Z252" s="141"/>
      <c r="AA252" s="141"/>
      <c r="AB252" s="141"/>
      <c r="AC252" s="141"/>
      <c r="AD252" s="141"/>
      <c r="AE252" s="141"/>
      <c r="AF252" s="141"/>
      <c r="AG252" s="118" t="str">
        <f t="shared" si="30"/>
        <v xml:space="preserve"> </v>
      </c>
      <c r="AH252" s="141"/>
      <c r="AI252" s="141"/>
      <c r="AJ252" s="141"/>
      <c r="AK252" s="118" t="str">
        <f t="shared" si="31"/>
        <v xml:space="preserve"> </v>
      </c>
      <c r="AL252" s="141"/>
    </row>
    <row r="253" spans="1:38" s="224" customFormat="1" ht="12.75" x14ac:dyDescent="0.2">
      <c r="A253" s="223">
        <v>248</v>
      </c>
      <c r="B253" s="141"/>
      <c r="C253" s="135"/>
      <c r="D253" s="141"/>
      <c r="E253" s="141"/>
      <c r="F253" s="141"/>
      <c r="G253" s="141"/>
      <c r="H253" s="118" t="str">
        <f t="shared" si="24"/>
        <v xml:space="preserve"> </v>
      </c>
      <c r="I253" s="141"/>
      <c r="J253" s="141"/>
      <c r="K253" s="118" t="str">
        <f t="shared" si="25"/>
        <v xml:space="preserve"> </v>
      </c>
      <c r="L253" s="141"/>
      <c r="M253" s="141"/>
      <c r="N253" s="118" t="str">
        <f t="shared" si="26"/>
        <v xml:space="preserve"> </v>
      </c>
      <c r="O253" s="141"/>
      <c r="P253" s="141"/>
      <c r="Q253" s="118" t="str">
        <f t="shared" si="27"/>
        <v xml:space="preserve"> </v>
      </c>
      <c r="R253" s="141"/>
      <c r="S253" s="141"/>
      <c r="T253" s="118" t="str">
        <f t="shared" si="28"/>
        <v xml:space="preserve"> </v>
      </c>
      <c r="U253" s="141"/>
      <c r="V253" s="141"/>
      <c r="W253" s="118" t="str">
        <f t="shared" si="29"/>
        <v xml:space="preserve"> </v>
      </c>
      <c r="X253" s="141"/>
      <c r="Y253" s="141"/>
      <c r="Z253" s="141"/>
      <c r="AA253" s="141"/>
      <c r="AB253" s="141"/>
      <c r="AC253" s="141"/>
      <c r="AD253" s="141"/>
      <c r="AE253" s="141"/>
      <c r="AF253" s="141"/>
      <c r="AG253" s="118" t="str">
        <f t="shared" si="30"/>
        <v xml:space="preserve"> </v>
      </c>
      <c r="AH253" s="141"/>
      <c r="AI253" s="141"/>
      <c r="AJ253" s="141"/>
      <c r="AK253" s="118" t="str">
        <f t="shared" si="31"/>
        <v xml:space="preserve"> </v>
      </c>
      <c r="AL253" s="141"/>
    </row>
    <row r="254" spans="1:38" s="224" customFormat="1" ht="12.75" x14ac:dyDescent="0.2">
      <c r="A254" s="223">
        <v>249</v>
      </c>
      <c r="B254" s="141"/>
      <c r="C254" s="135"/>
      <c r="D254" s="141"/>
      <c r="E254" s="141"/>
      <c r="F254" s="141"/>
      <c r="G254" s="141"/>
      <c r="H254" s="118" t="str">
        <f t="shared" si="24"/>
        <v xml:space="preserve"> </v>
      </c>
      <c r="I254" s="141"/>
      <c r="J254" s="141"/>
      <c r="K254" s="118" t="str">
        <f t="shared" si="25"/>
        <v xml:space="preserve"> </v>
      </c>
      <c r="L254" s="141"/>
      <c r="M254" s="141"/>
      <c r="N254" s="118" t="str">
        <f t="shared" si="26"/>
        <v xml:space="preserve"> </v>
      </c>
      <c r="O254" s="141"/>
      <c r="P254" s="141"/>
      <c r="Q254" s="118" t="str">
        <f t="shared" si="27"/>
        <v xml:space="preserve"> </v>
      </c>
      <c r="R254" s="141"/>
      <c r="S254" s="141"/>
      <c r="T254" s="118" t="str">
        <f t="shared" si="28"/>
        <v xml:space="preserve"> </v>
      </c>
      <c r="U254" s="141"/>
      <c r="V254" s="141"/>
      <c r="W254" s="118" t="str">
        <f t="shared" si="29"/>
        <v xml:space="preserve"> </v>
      </c>
      <c r="X254" s="141"/>
      <c r="Y254" s="141"/>
      <c r="Z254" s="141"/>
      <c r="AA254" s="141"/>
      <c r="AB254" s="141"/>
      <c r="AC254" s="141"/>
      <c r="AD254" s="141"/>
      <c r="AE254" s="141"/>
      <c r="AF254" s="141"/>
      <c r="AG254" s="118" t="str">
        <f t="shared" si="30"/>
        <v xml:space="preserve"> </v>
      </c>
      <c r="AH254" s="141"/>
      <c r="AI254" s="141"/>
      <c r="AJ254" s="141"/>
      <c r="AK254" s="118" t="str">
        <f t="shared" si="31"/>
        <v xml:space="preserve"> </v>
      </c>
      <c r="AL254" s="141"/>
    </row>
    <row r="255" spans="1:38" s="224" customFormat="1" ht="12.75" x14ac:dyDescent="0.2">
      <c r="A255" s="223">
        <v>250</v>
      </c>
      <c r="B255" s="141"/>
      <c r="C255" s="135"/>
      <c r="D255" s="141"/>
      <c r="E255" s="141"/>
      <c r="F255" s="141"/>
      <c r="G255" s="141"/>
      <c r="H255" s="118" t="str">
        <f t="shared" si="24"/>
        <v xml:space="preserve"> </v>
      </c>
      <c r="I255" s="141"/>
      <c r="J255" s="141"/>
      <c r="K255" s="118" t="str">
        <f t="shared" si="25"/>
        <v xml:space="preserve"> </v>
      </c>
      <c r="L255" s="141"/>
      <c r="M255" s="141"/>
      <c r="N255" s="118" t="str">
        <f t="shared" si="26"/>
        <v xml:space="preserve"> </v>
      </c>
      <c r="O255" s="141"/>
      <c r="P255" s="141"/>
      <c r="Q255" s="118" t="str">
        <f t="shared" si="27"/>
        <v xml:space="preserve"> </v>
      </c>
      <c r="R255" s="141"/>
      <c r="S255" s="141"/>
      <c r="T255" s="118" t="str">
        <f t="shared" si="28"/>
        <v xml:space="preserve"> </v>
      </c>
      <c r="U255" s="141"/>
      <c r="V255" s="141"/>
      <c r="W255" s="118" t="str">
        <f t="shared" si="29"/>
        <v xml:space="preserve"> </v>
      </c>
      <c r="X255" s="141"/>
      <c r="Y255" s="141"/>
      <c r="Z255" s="141"/>
      <c r="AA255" s="141"/>
      <c r="AB255" s="141"/>
      <c r="AC255" s="141"/>
      <c r="AD255" s="141"/>
      <c r="AE255" s="141"/>
      <c r="AF255" s="141"/>
      <c r="AG255" s="118" t="str">
        <f t="shared" si="30"/>
        <v xml:space="preserve"> </v>
      </c>
      <c r="AH255" s="141"/>
      <c r="AI255" s="141"/>
      <c r="AJ255" s="141"/>
      <c r="AK255" s="118" t="str">
        <f t="shared" si="31"/>
        <v xml:space="preserve"> </v>
      </c>
      <c r="AL255" s="141"/>
    </row>
    <row r="256" spans="1:38" s="224" customFormat="1" ht="12.75" x14ac:dyDescent="0.2">
      <c r="A256" s="223">
        <v>251</v>
      </c>
      <c r="B256" s="141"/>
      <c r="C256" s="135"/>
      <c r="D256" s="141"/>
      <c r="E256" s="141"/>
      <c r="F256" s="141"/>
      <c r="G256" s="141"/>
      <c r="H256" s="118" t="str">
        <f t="shared" si="24"/>
        <v xml:space="preserve"> </v>
      </c>
      <c r="I256" s="141"/>
      <c r="J256" s="141"/>
      <c r="K256" s="118" t="str">
        <f t="shared" si="25"/>
        <v xml:space="preserve"> </v>
      </c>
      <c r="L256" s="141"/>
      <c r="M256" s="141"/>
      <c r="N256" s="118" t="str">
        <f t="shared" si="26"/>
        <v xml:space="preserve"> </v>
      </c>
      <c r="O256" s="141"/>
      <c r="P256" s="141"/>
      <c r="Q256" s="118" t="str">
        <f t="shared" si="27"/>
        <v xml:space="preserve"> </v>
      </c>
      <c r="R256" s="141"/>
      <c r="S256" s="141"/>
      <c r="T256" s="118" t="str">
        <f t="shared" si="28"/>
        <v xml:space="preserve"> </v>
      </c>
      <c r="U256" s="141"/>
      <c r="V256" s="141"/>
      <c r="W256" s="118" t="str">
        <f t="shared" si="29"/>
        <v xml:space="preserve"> </v>
      </c>
      <c r="X256" s="141"/>
      <c r="Y256" s="141"/>
      <c r="Z256" s="141"/>
      <c r="AA256" s="141"/>
      <c r="AB256" s="141"/>
      <c r="AC256" s="141"/>
      <c r="AD256" s="141"/>
      <c r="AE256" s="141"/>
      <c r="AF256" s="141"/>
      <c r="AG256" s="118" t="str">
        <f t="shared" si="30"/>
        <v xml:space="preserve"> </v>
      </c>
      <c r="AH256" s="141"/>
      <c r="AI256" s="141"/>
      <c r="AJ256" s="141"/>
      <c r="AK256" s="118" t="str">
        <f t="shared" si="31"/>
        <v xml:space="preserve"> </v>
      </c>
      <c r="AL256" s="141"/>
    </row>
    <row r="257" spans="1:38" s="224" customFormat="1" ht="12.75" x14ac:dyDescent="0.2">
      <c r="A257" s="223">
        <v>252</v>
      </c>
      <c r="B257" s="141"/>
      <c r="C257" s="135"/>
      <c r="D257" s="141"/>
      <c r="E257" s="141"/>
      <c r="F257" s="141"/>
      <c r="G257" s="141"/>
      <c r="H257" s="118" t="str">
        <f t="shared" si="24"/>
        <v xml:space="preserve"> </v>
      </c>
      <c r="I257" s="141"/>
      <c r="J257" s="141"/>
      <c r="K257" s="118" t="str">
        <f t="shared" si="25"/>
        <v xml:space="preserve"> </v>
      </c>
      <c r="L257" s="141"/>
      <c r="M257" s="141"/>
      <c r="N257" s="118" t="str">
        <f t="shared" si="26"/>
        <v xml:space="preserve"> </v>
      </c>
      <c r="O257" s="141"/>
      <c r="P257" s="141"/>
      <c r="Q257" s="118" t="str">
        <f t="shared" si="27"/>
        <v xml:space="preserve"> </v>
      </c>
      <c r="R257" s="141"/>
      <c r="S257" s="141"/>
      <c r="T257" s="118" t="str">
        <f t="shared" si="28"/>
        <v xml:space="preserve"> </v>
      </c>
      <c r="U257" s="141"/>
      <c r="V257" s="141"/>
      <c r="W257" s="118" t="str">
        <f t="shared" si="29"/>
        <v xml:space="preserve"> </v>
      </c>
      <c r="X257" s="141"/>
      <c r="Y257" s="141"/>
      <c r="Z257" s="141"/>
      <c r="AA257" s="141"/>
      <c r="AB257" s="141"/>
      <c r="AC257" s="141"/>
      <c r="AD257" s="141"/>
      <c r="AE257" s="141"/>
      <c r="AF257" s="141"/>
      <c r="AG257" s="118" t="str">
        <f t="shared" si="30"/>
        <v xml:space="preserve"> </v>
      </c>
      <c r="AH257" s="141"/>
      <c r="AI257" s="141"/>
      <c r="AJ257" s="141"/>
      <c r="AK257" s="118" t="str">
        <f t="shared" si="31"/>
        <v xml:space="preserve"> </v>
      </c>
      <c r="AL257" s="141"/>
    </row>
    <row r="258" spans="1:38" s="224" customFormat="1" ht="12.75" x14ac:dyDescent="0.2">
      <c r="A258" s="223">
        <v>253</v>
      </c>
      <c r="B258" s="141"/>
      <c r="C258" s="135"/>
      <c r="D258" s="141"/>
      <c r="E258" s="141"/>
      <c r="F258" s="141"/>
      <c r="G258" s="141"/>
      <c r="H258" s="118" t="str">
        <f t="shared" si="24"/>
        <v xml:space="preserve"> </v>
      </c>
      <c r="I258" s="141"/>
      <c r="J258" s="141"/>
      <c r="K258" s="118" t="str">
        <f t="shared" si="25"/>
        <v xml:space="preserve"> </v>
      </c>
      <c r="L258" s="141"/>
      <c r="M258" s="141"/>
      <c r="N258" s="118" t="str">
        <f t="shared" si="26"/>
        <v xml:space="preserve"> </v>
      </c>
      <c r="O258" s="141"/>
      <c r="P258" s="141"/>
      <c r="Q258" s="118" t="str">
        <f t="shared" si="27"/>
        <v xml:space="preserve"> </v>
      </c>
      <c r="R258" s="141"/>
      <c r="S258" s="141"/>
      <c r="T258" s="118" t="str">
        <f t="shared" si="28"/>
        <v xml:space="preserve"> </v>
      </c>
      <c r="U258" s="141"/>
      <c r="V258" s="141"/>
      <c r="W258" s="118" t="str">
        <f t="shared" si="29"/>
        <v xml:space="preserve"> </v>
      </c>
      <c r="X258" s="141"/>
      <c r="Y258" s="141"/>
      <c r="Z258" s="141"/>
      <c r="AA258" s="141"/>
      <c r="AB258" s="141"/>
      <c r="AC258" s="141"/>
      <c r="AD258" s="141"/>
      <c r="AE258" s="141"/>
      <c r="AF258" s="141"/>
      <c r="AG258" s="118" t="str">
        <f t="shared" si="30"/>
        <v xml:space="preserve"> </v>
      </c>
      <c r="AH258" s="141"/>
      <c r="AI258" s="141"/>
      <c r="AJ258" s="141"/>
      <c r="AK258" s="118" t="str">
        <f t="shared" si="31"/>
        <v xml:space="preserve"> </v>
      </c>
      <c r="AL258" s="141"/>
    </row>
    <row r="259" spans="1:38" s="224" customFormat="1" ht="12.75" x14ac:dyDescent="0.2">
      <c r="A259" s="223">
        <v>254</v>
      </c>
      <c r="B259" s="141"/>
      <c r="C259" s="135"/>
      <c r="D259" s="141"/>
      <c r="E259" s="141"/>
      <c r="F259" s="141"/>
      <c r="G259" s="141"/>
      <c r="H259" s="118" t="str">
        <f t="shared" si="24"/>
        <v xml:space="preserve"> </v>
      </c>
      <c r="I259" s="141"/>
      <c r="J259" s="141"/>
      <c r="K259" s="118" t="str">
        <f t="shared" si="25"/>
        <v xml:space="preserve"> </v>
      </c>
      <c r="L259" s="141"/>
      <c r="M259" s="141"/>
      <c r="N259" s="118" t="str">
        <f t="shared" si="26"/>
        <v xml:space="preserve"> </v>
      </c>
      <c r="O259" s="141"/>
      <c r="P259" s="141"/>
      <c r="Q259" s="118" t="str">
        <f t="shared" si="27"/>
        <v xml:space="preserve"> </v>
      </c>
      <c r="R259" s="141"/>
      <c r="S259" s="141"/>
      <c r="T259" s="118" t="str">
        <f t="shared" si="28"/>
        <v xml:space="preserve"> </v>
      </c>
      <c r="U259" s="141"/>
      <c r="V259" s="141"/>
      <c r="W259" s="118" t="str">
        <f t="shared" si="29"/>
        <v xml:space="preserve"> </v>
      </c>
      <c r="X259" s="141"/>
      <c r="Y259" s="141"/>
      <c r="Z259" s="141"/>
      <c r="AA259" s="141"/>
      <c r="AB259" s="141"/>
      <c r="AC259" s="141"/>
      <c r="AD259" s="141"/>
      <c r="AE259" s="141"/>
      <c r="AF259" s="141"/>
      <c r="AG259" s="118" t="str">
        <f t="shared" si="30"/>
        <v xml:space="preserve"> </v>
      </c>
      <c r="AH259" s="141"/>
      <c r="AI259" s="141"/>
      <c r="AJ259" s="141"/>
      <c r="AK259" s="118" t="str">
        <f t="shared" si="31"/>
        <v xml:space="preserve"> </v>
      </c>
      <c r="AL259" s="141"/>
    </row>
    <row r="260" spans="1:38" s="224" customFormat="1" ht="12.75" x14ac:dyDescent="0.2">
      <c r="A260" s="223">
        <v>255</v>
      </c>
      <c r="B260" s="141"/>
      <c r="C260" s="135"/>
      <c r="D260" s="141"/>
      <c r="E260" s="141"/>
      <c r="F260" s="141"/>
      <c r="G260" s="141"/>
      <c r="H260" s="118" t="str">
        <f t="shared" si="24"/>
        <v xml:space="preserve"> </v>
      </c>
      <c r="I260" s="141"/>
      <c r="J260" s="141"/>
      <c r="K260" s="118" t="str">
        <f t="shared" si="25"/>
        <v xml:space="preserve"> </v>
      </c>
      <c r="L260" s="141"/>
      <c r="M260" s="141"/>
      <c r="N260" s="118" t="str">
        <f t="shared" si="26"/>
        <v xml:space="preserve"> </v>
      </c>
      <c r="O260" s="141"/>
      <c r="P260" s="141"/>
      <c r="Q260" s="118" t="str">
        <f t="shared" si="27"/>
        <v xml:space="preserve"> </v>
      </c>
      <c r="R260" s="141"/>
      <c r="S260" s="141"/>
      <c r="T260" s="118" t="str">
        <f t="shared" si="28"/>
        <v xml:space="preserve"> </v>
      </c>
      <c r="U260" s="141"/>
      <c r="V260" s="141"/>
      <c r="W260" s="118" t="str">
        <f t="shared" si="29"/>
        <v xml:space="preserve"> </v>
      </c>
      <c r="X260" s="141"/>
      <c r="Y260" s="141"/>
      <c r="Z260" s="141"/>
      <c r="AA260" s="141"/>
      <c r="AB260" s="141"/>
      <c r="AC260" s="141"/>
      <c r="AD260" s="141"/>
      <c r="AE260" s="141"/>
      <c r="AF260" s="141"/>
      <c r="AG260" s="118" t="str">
        <f t="shared" si="30"/>
        <v xml:space="preserve"> </v>
      </c>
      <c r="AH260" s="141"/>
      <c r="AI260" s="141"/>
      <c r="AJ260" s="141"/>
      <c r="AK260" s="118" t="str">
        <f t="shared" si="31"/>
        <v xml:space="preserve"> </v>
      </c>
      <c r="AL260" s="141"/>
    </row>
    <row r="261" spans="1:38" s="224" customFormat="1" ht="12.75" x14ac:dyDescent="0.2">
      <c r="A261" s="223">
        <v>256</v>
      </c>
      <c r="B261" s="141"/>
      <c r="C261" s="135"/>
      <c r="D261" s="141"/>
      <c r="E261" s="141"/>
      <c r="F261" s="141"/>
      <c r="G261" s="141"/>
      <c r="H261" s="118" t="str">
        <f t="shared" si="24"/>
        <v xml:space="preserve"> </v>
      </c>
      <c r="I261" s="141"/>
      <c r="J261" s="141"/>
      <c r="K261" s="118" t="str">
        <f t="shared" si="25"/>
        <v xml:space="preserve"> </v>
      </c>
      <c r="L261" s="141"/>
      <c r="M261" s="141"/>
      <c r="N261" s="118" t="str">
        <f t="shared" si="26"/>
        <v xml:space="preserve"> </v>
      </c>
      <c r="O261" s="141"/>
      <c r="P261" s="141"/>
      <c r="Q261" s="118" t="str">
        <f t="shared" si="27"/>
        <v xml:space="preserve"> </v>
      </c>
      <c r="R261" s="141"/>
      <c r="S261" s="141"/>
      <c r="T261" s="118" t="str">
        <f t="shared" si="28"/>
        <v xml:space="preserve"> </v>
      </c>
      <c r="U261" s="141"/>
      <c r="V261" s="141"/>
      <c r="W261" s="118" t="str">
        <f t="shared" si="29"/>
        <v xml:space="preserve"> </v>
      </c>
      <c r="X261" s="141"/>
      <c r="Y261" s="141"/>
      <c r="Z261" s="141"/>
      <c r="AA261" s="141"/>
      <c r="AB261" s="141"/>
      <c r="AC261" s="141"/>
      <c r="AD261" s="141"/>
      <c r="AE261" s="141"/>
      <c r="AF261" s="141"/>
      <c r="AG261" s="118" t="str">
        <f t="shared" si="30"/>
        <v xml:space="preserve"> </v>
      </c>
      <c r="AH261" s="141"/>
      <c r="AI261" s="141"/>
      <c r="AJ261" s="141"/>
      <c r="AK261" s="118" t="str">
        <f t="shared" si="31"/>
        <v xml:space="preserve"> </v>
      </c>
      <c r="AL261" s="141"/>
    </row>
    <row r="262" spans="1:38" s="224" customFormat="1" ht="12.75" x14ac:dyDescent="0.2">
      <c r="A262" s="223">
        <v>257</v>
      </c>
      <c r="B262" s="141"/>
      <c r="C262" s="135"/>
      <c r="D262" s="141"/>
      <c r="E262" s="141"/>
      <c r="F262" s="141"/>
      <c r="G262" s="141"/>
      <c r="H262" s="118" t="str">
        <f t="shared" si="24"/>
        <v xml:space="preserve"> </v>
      </c>
      <c r="I262" s="141"/>
      <c r="J262" s="141"/>
      <c r="K262" s="118" t="str">
        <f t="shared" si="25"/>
        <v xml:space="preserve"> </v>
      </c>
      <c r="L262" s="141"/>
      <c r="M262" s="141"/>
      <c r="N262" s="118" t="str">
        <f t="shared" si="26"/>
        <v xml:space="preserve"> </v>
      </c>
      <c r="O262" s="141"/>
      <c r="P262" s="141"/>
      <c r="Q262" s="118" t="str">
        <f t="shared" si="27"/>
        <v xml:space="preserve"> </v>
      </c>
      <c r="R262" s="141"/>
      <c r="S262" s="141"/>
      <c r="T262" s="118" t="str">
        <f t="shared" si="28"/>
        <v xml:space="preserve"> </v>
      </c>
      <c r="U262" s="141"/>
      <c r="V262" s="141"/>
      <c r="W262" s="118" t="str">
        <f t="shared" si="29"/>
        <v xml:space="preserve"> </v>
      </c>
      <c r="X262" s="141"/>
      <c r="Y262" s="141"/>
      <c r="Z262" s="141"/>
      <c r="AA262" s="141"/>
      <c r="AB262" s="141"/>
      <c r="AC262" s="141"/>
      <c r="AD262" s="141"/>
      <c r="AE262" s="141"/>
      <c r="AF262" s="141"/>
      <c r="AG262" s="118" t="str">
        <f t="shared" si="30"/>
        <v xml:space="preserve"> </v>
      </c>
      <c r="AH262" s="141"/>
      <c r="AI262" s="141"/>
      <c r="AJ262" s="141"/>
      <c r="AK262" s="118" t="str">
        <f t="shared" si="31"/>
        <v xml:space="preserve"> </v>
      </c>
      <c r="AL262" s="141"/>
    </row>
    <row r="263" spans="1:38" s="224" customFormat="1" ht="12.75" x14ac:dyDescent="0.2">
      <c r="A263" s="223">
        <v>258</v>
      </c>
      <c r="B263" s="141"/>
      <c r="C263" s="135"/>
      <c r="D263" s="141"/>
      <c r="E263" s="141"/>
      <c r="F263" s="141"/>
      <c r="G263" s="141"/>
      <c r="H263" s="118" t="str">
        <f t="shared" ref="H263:H305" si="32">IF(G263,G263/F263," ")</f>
        <v xml:space="preserve"> </v>
      </c>
      <c r="I263" s="141"/>
      <c r="J263" s="141"/>
      <c r="K263" s="118" t="str">
        <f t="shared" ref="K263:K305" si="33">IF(J263,J263/I263," ")</f>
        <v xml:space="preserve"> </v>
      </c>
      <c r="L263" s="141"/>
      <c r="M263" s="141"/>
      <c r="N263" s="118" t="str">
        <f t="shared" ref="N263:N305" si="34">IF(M263,M263/L263," ")</f>
        <v xml:space="preserve"> </v>
      </c>
      <c r="O263" s="141"/>
      <c r="P263" s="141"/>
      <c r="Q263" s="118" t="str">
        <f t="shared" ref="Q263:Q305" si="35">IF(P263,P263/O263," ")</f>
        <v xml:space="preserve"> </v>
      </c>
      <c r="R263" s="141"/>
      <c r="S263" s="141"/>
      <c r="T263" s="118" t="str">
        <f t="shared" ref="T263:T305" si="36">IF(S263,S263/R263," ")</f>
        <v xml:space="preserve"> </v>
      </c>
      <c r="U263" s="141"/>
      <c r="V263" s="141"/>
      <c r="W263" s="118" t="str">
        <f t="shared" ref="W263:W305" si="37">IF(V263,V263/U263," ")</f>
        <v xml:space="preserve"> </v>
      </c>
      <c r="X263" s="141"/>
      <c r="Y263" s="141"/>
      <c r="Z263" s="141"/>
      <c r="AA263" s="141"/>
      <c r="AB263" s="141"/>
      <c r="AC263" s="141"/>
      <c r="AD263" s="141"/>
      <c r="AE263" s="141"/>
      <c r="AF263" s="141"/>
      <c r="AG263" s="118" t="str">
        <f t="shared" ref="AG263:AG305" si="38">IF(AF263,AF263/AE263," ")</f>
        <v xml:space="preserve"> </v>
      </c>
      <c r="AH263" s="141"/>
      <c r="AI263" s="141"/>
      <c r="AJ263" s="141"/>
      <c r="AK263" s="118" t="str">
        <f t="shared" ref="AK263:AK305" si="39">IF(AJ263,AJ263/AI263," ")</f>
        <v xml:space="preserve"> </v>
      </c>
      <c r="AL263" s="141"/>
    </row>
    <row r="264" spans="1:38" s="224" customFormat="1" ht="12.75" x14ac:dyDescent="0.2">
      <c r="A264" s="223">
        <v>259</v>
      </c>
      <c r="B264" s="141"/>
      <c r="C264" s="135"/>
      <c r="D264" s="141"/>
      <c r="E264" s="141"/>
      <c r="F264" s="141"/>
      <c r="G264" s="141"/>
      <c r="H264" s="118" t="str">
        <f t="shared" si="32"/>
        <v xml:space="preserve"> </v>
      </c>
      <c r="I264" s="141"/>
      <c r="J264" s="141"/>
      <c r="K264" s="118" t="str">
        <f t="shared" si="33"/>
        <v xml:space="preserve"> </v>
      </c>
      <c r="L264" s="141"/>
      <c r="M264" s="141"/>
      <c r="N264" s="118" t="str">
        <f t="shared" si="34"/>
        <v xml:space="preserve"> </v>
      </c>
      <c r="O264" s="141"/>
      <c r="P264" s="141"/>
      <c r="Q264" s="118" t="str">
        <f t="shared" si="35"/>
        <v xml:space="preserve"> </v>
      </c>
      <c r="R264" s="141"/>
      <c r="S264" s="141"/>
      <c r="T264" s="118" t="str">
        <f t="shared" si="36"/>
        <v xml:space="preserve"> </v>
      </c>
      <c r="U264" s="141"/>
      <c r="V264" s="141"/>
      <c r="W264" s="118" t="str">
        <f t="shared" si="37"/>
        <v xml:space="preserve"> </v>
      </c>
      <c r="X264" s="141"/>
      <c r="Y264" s="141"/>
      <c r="Z264" s="141"/>
      <c r="AA264" s="141"/>
      <c r="AB264" s="141"/>
      <c r="AC264" s="141"/>
      <c r="AD264" s="141"/>
      <c r="AE264" s="141"/>
      <c r="AF264" s="141"/>
      <c r="AG264" s="118" t="str">
        <f t="shared" si="38"/>
        <v xml:space="preserve"> </v>
      </c>
      <c r="AH264" s="141"/>
      <c r="AI264" s="141"/>
      <c r="AJ264" s="141"/>
      <c r="AK264" s="118" t="str">
        <f t="shared" si="39"/>
        <v xml:space="preserve"> </v>
      </c>
      <c r="AL264" s="141"/>
    </row>
    <row r="265" spans="1:38" s="224" customFormat="1" ht="12.75" x14ac:dyDescent="0.2">
      <c r="A265" s="223">
        <v>260</v>
      </c>
      <c r="B265" s="141"/>
      <c r="C265" s="135"/>
      <c r="D265" s="141"/>
      <c r="E265" s="141"/>
      <c r="F265" s="141"/>
      <c r="G265" s="141"/>
      <c r="H265" s="118" t="str">
        <f t="shared" si="32"/>
        <v xml:space="preserve"> </v>
      </c>
      <c r="I265" s="141"/>
      <c r="J265" s="141"/>
      <c r="K265" s="118" t="str">
        <f t="shared" si="33"/>
        <v xml:space="preserve"> </v>
      </c>
      <c r="L265" s="141"/>
      <c r="M265" s="141"/>
      <c r="N265" s="118" t="str">
        <f t="shared" si="34"/>
        <v xml:space="preserve"> </v>
      </c>
      <c r="O265" s="141"/>
      <c r="P265" s="141"/>
      <c r="Q265" s="118" t="str">
        <f t="shared" si="35"/>
        <v xml:space="preserve"> </v>
      </c>
      <c r="R265" s="141"/>
      <c r="S265" s="141"/>
      <c r="T265" s="118" t="str">
        <f t="shared" si="36"/>
        <v xml:space="preserve"> </v>
      </c>
      <c r="U265" s="141"/>
      <c r="V265" s="141"/>
      <c r="W265" s="118" t="str">
        <f t="shared" si="37"/>
        <v xml:space="preserve"> </v>
      </c>
      <c r="X265" s="141"/>
      <c r="Y265" s="141"/>
      <c r="Z265" s="141"/>
      <c r="AA265" s="141"/>
      <c r="AB265" s="141"/>
      <c r="AC265" s="141"/>
      <c r="AD265" s="141"/>
      <c r="AE265" s="141"/>
      <c r="AF265" s="141"/>
      <c r="AG265" s="118" t="str">
        <f t="shared" si="38"/>
        <v xml:space="preserve"> </v>
      </c>
      <c r="AH265" s="141"/>
      <c r="AI265" s="141"/>
      <c r="AJ265" s="141"/>
      <c r="AK265" s="118" t="str">
        <f t="shared" si="39"/>
        <v xml:space="preserve"> </v>
      </c>
      <c r="AL265" s="141"/>
    </row>
    <row r="266" spans="1:38" s="224" customFormat="1" ht="12.75" x14ac:dyDescent="0.2">
      <c r="A266" s="223">
        <v>261</v>
      </c>
      <c r="B266" s="141"/>
      <c r="C266" s="135"/>
      <c r="D266" s="141"/>
      <c r="E266" s="141"/>
      <c r="F266" s="141"/>
      <c r="G266" s="141"/>
      <c r="H266" s="118" t="str">
        <f t="shared" si="32"/>
        <v xml:space="preserve"> </v>
      </c>
      <c r="I266" s="141"/>
      <c r="J266" s="141"/>
      <c r="K266" s="118" t="str">
        <f t="shared" si="33"/>
        <v xml:space="preserve"> </v>
      </c>
      <c r="L266" s="141"/>
      <c r="M266" s="141"/>
      <c r="N266" s="118" t="str">
        <f t="shared" si="34"/>
        <v xml:space="preserve"> </v>
      </c>
      <c r="O266" s="141"/>
      <c r="P266" s="141"/>
      <c r="Q266" s="118" t="str">
        <f t="shared" si="35"/>
        <v xml:space="preserve"> </v>
      </c>
      <c r="R266" s="141"/>
      <c r="S266" s="141"/>
      <c r="T266" s="118" t="str">
        <f t="shared" si="36"/>
        <v xml:space="preserve"> </v>
      </c>
      <c r="U266" s="141"/>
      <c r="V266" s="141"/>
      <c r="W266" s="118" t="str">
        <f t="shared" si="37"/>
        <v xml:space="preserve"> </v>
      </c>
      <c r="X266" s="141"/>
      <c r="Y266" s="141"/>
      <c r="Z266" s="141"/>
      <c r="AA266" s="141"/>
      <c r="AB266" s="141"/>
      <c r="AC266" s="141"/>
      <c r="AD266" s="141"/>
      <c r="AE266" s="141"/>
      <c r="AF266" s="141"/>
      <c r="AG266" s="118" t="str">
        <f t="shared" si="38"/>
        <v xml:space="preserve"> </v>
      </c>
      <c r="AH266" s="141"/>
      <c r="AI266" s="141"/>
      <c r="AJ266" s="141"/>
      <c r="AK266" s="118" t="str">
        <f t="shared" si="39"/>
        <v xml:space="preserve"> </v>
      </c>
      <c r="AL266" s="141"/>
    </row>
    <row r="267" spans="1:38" s="224" customFormat="1" ht="12.75" x14ac:dyDescent="0.2">
      <c r="A267" s="223">
        <v>262</v>
      </c>
      <c r="B267" s="141"/>
      <c r="C267" s="135"/>
      <c r="D267" s="141"/>
      <c r="E267" s="141"/>
      <c r="F267" s="141"/>
      <c r="G267" s="141"/>
      <c r="H267" s="118" t="str">
        <f t="shared" si="32"/>
        <v xml:space="preserve"> </v>
      </c>
      <c r="I267" s="141"/>
      <c r="J267" s="141"/>
      <c r="K267" s="118" t="str">
        <f t="shared" si="33"/>
        <v xml:space="preserve"> </v>
      </c>
      <c r="L267" s="141"/>
      <c r="M267" s="141"/>
      <c r="N267" s="118" t="str">
        <f t="shared" si="34"/>
        <v xml:space="preserve"> </v>
      </c>
      <c r="O267" s="141"/>
      <c r="P267" s="141"/>
      <c r="Q267" s="118" t="str">
        <f t="shared" si="35"/>
        <v xml:space="preserve"> </v>
      </c>
      <c r="R267" s="141"/>
      <c r="S267" s="141"/>
      <c r="T267" s="118" t="str">
        <f t="shared" si="36"/>
        <v xml:space="preserve"> </v>
      </c>
      <c r="U267" s="141"/>
      <c r="V267" s="141"/>
      <c r="W267" s="118" t="str">
        <f t="shared" si="37"/>
        <v xml:space="preserve"> </v>
      </c>
      <c r="X267" s="141"/>
      <c r="Y267" s="141"/>
      <c r="Z267" s="141"/>
      <c r="AA267" s="141"/>
      <c r="AB267" s="141"/>
      <c r="AC267" s="141"/>
      <c r="AD267" s="141"/>
      <c r="AE267" s="141"/>
      <c r="AF267" s="141"/>
      <c r="AG267" s="118" t="str">
        <f t="shared" si="38"/>
        <v xml:space="preserve"> </v>
      </c>
      <c r="AH267" s="141"/>
      <c r="AI267" s="141"/>
      <c r="AJ267" s="141"/>
      <c r="AK267" s="118" t="str">
        <f t="shared" si="39"/>
        <v xml:space="preserve"> </v>
      </c>
      <c r="AL267" s="141"/>
    </row>
    <row r="268" spans="1:38" s="224" customFormat="1" ht="12.75" x14ac:dyDescent="0.2">
      <c r="A268" s="223">
        <v>263</v>
      </c>
      <c r="B268" s="141"/>
      <c r="C268" s="135"/>
      <c r="D268" s="141"/>
      <c r="E268" s="141"/>
      <c r="F268" s="141"/>
      <c r="G268" s="141"/>
      <c r="H268" s="118" t="str">
        <f t="shared" si="32"/>
        <v xml:space="preserve"> </v>
      </c>
      <c r="I268" s="141"/>
      <c r="J268" s="141"/>
      <c r="K268" s="118" t="str">
        <f t="shared" si="33"/>
        <v xml:space="preserve"> </v>
      </c>
      <c r="L268" s="141"/>
      <c r="M268" s="141"/>
      <c r="N268" s="118" t="str">
        <f t="shared" si="34"/>
        <v xml:space="preserve"> </v>
      </c>
      <c r="O268" s="141"/>
      <c r="P268" s="141"/>
      <c r="Q268" s="118" t="str">
        <f t="shared" si="35"/>
        <v xml:space="preserve"> </v>
      </c>
      <c r="R268" s="141"/>
      <c r="S268" s="141"/>
      <c r="T268" s="118" t="str">
        <f t="shared" si="36"/>
        <v xml:space="preserve"> </v>
      </c>
      <c r="U268" s="141"/>
      <c r="V268" s="141"/>
      <c r="W268" s="118" t="str">
        <f t="shared" si="37"/>
        <v xml:space="preserve"> </v>
      </c>
      <c r="X268" s="141"/>
      <c r="Y268" s="141"/>
      <c r="Z268" s="141"/>
      <c r="AA268" s="141"/>
      <c r="AB268" s="141"/>
      <c r="AC268" s="141"/>
      <c r="AD268" s="141"/>
      <c r="AE268" s="141"/>
      <c r="AF268" s="141"/>
      <c r="AG268" s="118" t="str">
        <f t="shared" si="38"/>
        <v xml:space="preserve"> </v>
      </c>
      <c r="AH268" s="141"/>
      <c r="AI268" s="141"/>
      <c r="AJ268" s="141"/>
      <c r="AK268" s="118" t="str">
        <f t="shared" si="39"/>
        <v xml:space="preserve"> </v>
      </c>
      <c r="AL268" s="141"/>
    </row>
    <row r="269" spans="1:38" s="224" customFormat="1" ht="12.75" x14ac:dyDescent="0.2">
      <c r="A269" s="223">
        <v>264</v>
      </c>
      <c r="B269" s="141"/>
      <c r="C269" s="135"/>
      <c r="D269" s="141"/>
      <c r="E269" s="141"/>
      <c r="F269" s="141"/>
      <c r="G269" s="141"/>
      <c r="H269" s="118" t="str">
        <f t="shared" si="32"/>
        <v xml:space="preserve"> </v>
      </c>
      <c r="I269" s="141"/>
      <c r="J269" s="141"/>
      <c r="K269" s="118" t="str">
        <f t="shared" si="33"/>
        <v xml:space="preserve"> </v>
      </c>
      <c r="L269" s="141"/>
      <c r="M269" s="141"/>
      <c r="N269" s="118" t="str">
        <f t="shared" si="34"/>
        <v xml:space="preserve"> </v>
      </c>
      <c r="O269" s="141"/>
      <c r="P269" s="141"/>
      <c r="Q269" s="118" t="str">
        <f t="shared" si="35"/>
        <v xml:space="preserve"> </v>
      </c>
      <c r="R269" s="141"/>
      <c r="S269" s="141"/>
      <c r="T269" s="118" t="str">
        <f t="shared" si="36"/>
        <v xml:space="preserve"> </v>
      </c>
      <c r="U269" s="141"/>
      <c r="V269" s="141"/>
      <c r="W269" s="118" t="str">
        <f t="shared" si="37"/>
        <v xml:space="preserve"> </v>
      </c>
      <c r="X269" s="141"/>
      <c r="Y269" s="141"/>
      <c r="Z269" s="141"/>
      <c r="AA269" s="141"/>
      <c r="AB269" s="141"/>
      <c r="AC269" s="141"/>
      <c r="AD269" s="141"/>
      <c r="AE269" s="141"/>
      <c r="AF269" s="141"/>
      <c r="AG269" s="118" t="str">
        <f t="shared" si="38"/>
        <v xml:space="preserve"> </v>
      </c>
      <c r="AH269" s="141"/>
      <c r="AI269" s="141"/>
      <c r="AJ269" s="141"/>
      <c r="AK269" s="118" t="str">
        <f t="shared" si="39"/>
        <v xml:space="preserve"> </v>
      </c>
      <c r="AL269" s="141"/>
    </row>
    <row r="270" spans="1:38" s="224" customFormat="1" ht="12.75" x14ac:dyDescent="0.2">
      <c r="A270" s="223">
        <v>265</v>
      </c>
      <c r="B270" s="141"/>
      <c r="C270" s="135"/>
      <c r="D270" s="141"/>
      <c r="E270" s="141"/>
      <c r="F270" s="141"/>
      <c r="G270" s="141"/>
      <c r="H270" s="118" t="str">
        <f t="shared" si="32"/>
        <v xml:space="preserve"> </v>
      </c>
      <c r="I270" s="141"/>
      <c r="J270" s="141"/>
      <c r="K270" s="118" t="str">
        <f t="shared" si="33"/>
        <v xml:space="preserve"> </v>
      </c>
      <c r="L270" s="141"/>
      <c r="M270" s="141"/>
      <c r="N270" s="118" t="str">
        <f t="shared" si="34"/>
        <v xml:space="preserve"> </v>
      </c>
      <c r="O270" s="141"/>
      <c r="P270" s="141"/>
      <c r="Q270" s="118" t="str">
        <f t="shared" si="35"/>
        <v xml:space="preserve"> </v>
      </c>
      <c r="R270" s="141"/>
      <c r="S270" s="141"/>
      <c r="T270" s="118" t="str">
        <f t="shared" si="36"/>
        <v xml:space="preserve"> </v>
      </c>
      <c r="U270" s="141"/>
      <c r="V270" s="141"/>
      <c r="W270" s="118" t="str">
        <f t="shared" si="37"/>
        <v xml:space="preserve"> </v>
      </c>
      <c r="X270" s="141"/>
      <c r="Y270" s="141"/>
      <c r="Z270" s="141"/>
      <c r="AA270" s="141"/>
      <c r="AB270" s="141"/>
      <c r="AC270" s="141"/>
      <c r="AD270" s="141"/>
      <c r="AE270" s="141"/>
      <c r="AF270" s="141"/>
      <c r="AG270" s="118" t="str">
        <f t="shared" si="38"/>
        <v xml:space="preserve"> </v>
      </c>
      <c r="AH270" s="141"/>
      <c r="AI270" s="141"/>
      <c r="AJ270" s="141"/>
      <c r="AK270" s="118" t="str">
        <f t="shared" si="39"/>
        <v xml:space="preserve"> </v>
      </c>
      <c r="AL270" s="141"/>
    </row>
    <row r="271" spans="1:38" s="224" customFormat="1" ht="12.75" x14ac:dyDescent="0.2">
      <c r="A271" s="223">
        <v>266</v>
      </c>
      <c r="B271" s="141"/>
      <c r="C271" s="135"/>
      <c r="D271" s="141"/>
      <c r="E271" s="141"/>
      <c r="F271" s="141"/>
      <c r="G271" s="141"/>
      <c r="H271" s="118" t="str">
        <f t="shared" si="32"/>
        <v xml:space="preserve"> </v>
      </c>
      <c r="I271" s="141"/>
      <c r="J271" s="141"/>
      <c r="K271" s="118" t="str">
        <f t="shared" si="33"/>
        <v xml:space="preserve"> </v>
      </c>
      <c r="L271" s="141"/>
      <c r="M271" s="141"/>
      <c r="N271" s="118" t="str">
        <f t="shared" si="34"/>
        <v xml:space="preserve"> </v>
      </c>
      <c r="O271" s="141"/>
      <c r="P271" s="141"/>
      <c r="Q271" s="118" t="str">
        <f t="shared" si="35"/>
        <v xml:space="preserve"> </v>
      </c>
      <c r="R271" s="141"/>
      <c r="S271" s="141"/>
      <c r="T271" s="118" t="str">
        <f t="shared" si="36"/>
        <v xml:space="preserve"> </v>
      </c>
      <c r="U271" s="141"/>
      <c r="V271" s="141"/>
      <c r="W271" s="118" t="str">
        <f t="shared" si="37"/>
        <v xml:space="preserve"> </v>
      </c>
      <c r="X271" s="141"/>
      <c r="Y271" s="141"/>
      <c r="Z271" s="141"/>
      <c r="AA271" s="141"/>
      <c r="AB271" s="141"/>
      <c r="AC271" s="141"/>
      <c r="AD271" s="141"/>
      <c r="AE271" s="141"/>
      <c r="AF271" s="141"/>
      <c r="AG271" s="118" t="str">
        <f t="shared" si="38"/>
        <v xml:space="preserve"> </v>
      </c>
      <c r="AH271" s="141"/>
      <c r="AI271" s="141"/>
      <c r="AJ271" s="141"/>
      <c r="AK271" s="118" t="str">
        <f t="shared" si="39"/>
        <v xml:space="preserve"> </v>
      </c>
      <c r="AL271" s="141"/>
    </row>
    <row r="272" spans="1:38" s="224" customFormat="1" ht="12.75" x14ac:dyDescent="0.2">
      <c r="A272" s="223">
        <v>267</v>
      </c>
      <c r="B272" s="141"/>
      <c r="C272" s="135"/>
      <c r="D272" s="141"/>
      <c r="E272" s="141"/>
      <c r="F272" s="141"/>
      <c r="G272" s="141"/>
      <c r="H272" s="118" t="str">
        <f t="shared" si="32"/>
        <v xml:space="preserve"> </v>
      </c>
      <c r="I272" s="141"/>
      <c r="J272" s="141"/>
      <c r="K272" s="118" t="str">
        <f t="shared" si="33"/>
        <v xml:space="preserve"> </v>
      </c>
      <c r="L272" s="141"/>
      <c r="M272" s="141"/>
      <c r="N272" s="118" t="str">
        <f t="shared" si="34"/>
        <v xml:space="preserve"> </v>
      </c>
      <c r="O272" s="141"/>
      <c r="P272" s="141"/>
      <c r="Q272" s="118" t="str">
        <f t="shared" si="35"/>
        <v xml:space="preserve"> </v>
      </c>
      <c r="R272" s="141"/>
      <c r="S272" s="141"/>
      <c r="T272" s="118" t="str">
        <f t="shared" si="36"/>
        <v xml:space="preserve"> </v>
      </c>
      <c r="U272" s="141"/>
      <c r="V272" s="141"/>
      <c r="W272" s="118" t="str">
        <f t="shared" si="37"/>
        <v xml:space="preserve"> </v>
      </c>
      <c r="X272" s="141"/>
      <c r="Y272" s="141"/>
      <c r="Z272" s="141"/>
      <c r="AA272" s="141"/>
      <c r="AB272" s="141"/>
      <c r="AC272" s="141"/>
      <c r="AD272" s="141"/>
      <c r="AE272" s="141"/>
      <c r="AF272" s="141"/>
      <c r="AG272" s="118" t="str">
        <f t="shared" si="38"/>
        <v xml:space="preserve"> </v>
      </c>
      <c r="AH272" s="141"/>
      <c r="AI272" s="141"/>
      <c r="AJ272" s="141"/>
      <c r="AK272" s="118" t="str">
        <f t="shared" si="39"/>
        <v xml:space="preserve"> </v>
      </c>
      <c r="AL272" s="141"/>
    </row>
    <row r="273" spans="1:38" s="224" customFormat="1" ht="12.75" x14ac:dyDescent="0.2">
      <c r="A273" s="223">
        <v>268</v>
      </c>
      <c r="B273" s="141"/>
      <c r="C273" s="135"/>
      <c r="D273" s="141"/>
      <c r="E273" s="141"/>
      <c r="F273" s="141"/>
      <c r="G273" s="141"/>
      <c r="H273" s="118" t="str">
        <f t="shared" si="32"/>
        <v xml:space="preserve"> </v>
      </c>
      <c r="I273" s="141"/>
      <c r="J273" s="141"/>
      <c r="K273" s="118" t="str">
        <f t="shared" si="33"/>
        <v xml:space="preserve"> </v>
      </c>
      <c r="L273" s="141"/>
      <c r="M273" s="141"/>
      <c r="N273" s="118" t="str">
        <f t="shared" si="34"/>
        <v xml:space="preserve"> </v>
      </c>
      <c r="O273" s="141"/>
      <c r="P273" s="141"/>
      <c r="Q273" s="118" t="str">
        <f t="shared" si="35"/>
        <v xml:space="preserve"> </v>
      </c>
      <c r="R273" s="141"/>
      <c r="S273" s="141"/>
      <c r="T273" s="118" t="str">
        <f t="shared" si="36"/>
        <v xml:space="preserve"> </v>
      </c>
      <c r="U273" s="141"/>
      <c r="V273" s="141"/>
      <c r="W273" s="118" t="str">
        <f t="shared" si="37"/>
        <v xml:space="preserve"> </v>
      </c>
      <c r="X273" s="141"/>
      <c r="Y273" s="141"/>
      <c r="Z273" s="141"/>
      <c r="AA273" s="141"/>
      <c r="AB273" s="141"/>
      <c r="AC273" s="141"/>
      <c r="AD273" s="141"/>
      <c r="AE273" s="141"/>
      <c r="AF273" s="141"/>
      <c r="AG273" s="118" t="str">
        <f t="shared" si="38"/>
        <v xml:space="preserve"> </v>
      </c>
      <c r="AH273" s="141"/>
      <c r="AI273" s="141"/>
      <c r="AJ273" s="141"/>
      <c r="AK273" s="118" t="str">
        <f t="shared" si="39"/>
        <v xml:space="preserve"> </v>
      </c>
      <c r="AL273" s="141"/>
    </row>
    <row r="274" spans="1:38" s="224" customFormat="1" ht="12.75" x14ac:dyDescent="0.2">
      <c r="A274" s="223">
        <v>269</v>
      </c>
      <c r="B274" s="141"/>
      <c r="C274" s="135"/>
      <c r="D274" s="141"/>
      <c r="E274" s="141"/>
      <c r="F274" s="141"/>
      <c r="G274" s="141"/>
      <c r="H274" s="118" t="str">
        <f t="shared" si="32"/>
        <v xml:space="preserve"> </v>
      </c>
      <c r="I274" s="141"/>
      <c r="J274" s="141"/>
      <c r="K274" s="118" t="str">
        <f t="shared" si="33"/>
        <v xml:space="preserve"> </v>
      </c>
      <c r="L274" s="141"/>
      <c r="M274" s="141"/>
      <c r="N274" s="118" t="str">
        <f t="shared" si="34"/>
        <v xml:space="preserve"> </v>
      </c>
      <c r="O274" s="141"/>
      <c r="P274" s="141"/>
      <c r="Q274" s="118" t="str">
        <f t="shared" si="35"/>
        <v xml:space="preserve"> </v>
      </c>
      <c r="R274" s="141"/>
      <c r="S274" s="141"/>
      <c r="T274" s="118" t="str">
        <f t="shared" si="36"/>
        <v xml:space="preserve"> </v>
      </c>
      <c r="U274" s="141"/>
      <c r="V274" s="141"/>
      <c r="W274" s="118" t="str">
        <f t="shared" si="37"/>
        <v xml:space="preserve"> </v>
      </c>
      <c r="X274" s="141"/>
      <c r="Y274" s="141"/>
      <c r="Z274" s="141"/>
      <c r="AA274" s="141"/>
      <c r="AB274" s="141"/>
      <c r="AC274" s="141"/>
      <c r="AD274" s="141"/>
      <c r="AE274" s="141"/>
      <c r="AF274" s="141"/>
      <c r="AG274" s="118" t="str">
        <f t="shared" si="38"/>
        <v xml:space="preserve"> </v>
      </c>
      <c r="AH274" s="141"/>
      <c r="AI274" s="141"/>
      <c r="AJ274" s="141"/>
      <c r="AK274" s="118" t="str">
        <f t="shared" si="39"/>
        <v xml:space="preserve"> </v>
      </c>
      <c r="AL274" s="141"/>
    </row>
    <row r="275" spans="1:38" s="224" customFormat="1" ht="12.75" x14ac:dyDescent="0.2">
      <c r="A275" s="223">
        <v>270</v>
      </c>
      <c r="B275" s="141"/>
      <c r="C275" s="135"/>
      <c r="D275" s="141"/>
      <c r="E275" s="141"/>
      <c r="F275" s="141"/>
      <c r="G275" s="141"/>
      <c r="H275" s="118" t="str">
        <f t="shared" si="32"/>
        <v xml:space="preserve"> </v>
      </c>
      <c r="I275" s="141"/>
      <c r="J275" s="141"/>
      <c r="K275" s="118" t="str">
        <f t="shared" si="33"/>
        <v xml:space="preserve"> </v>
      </c>
      <c r="L275" s="141"/>
      <c r="M275" s="141"/>
      <c r="N275" s="118" t="str">
        <f t="shared" si="34"/>
        <v xml:space="preserve"> </v>
      </c>
      <c r="O275" s="141"/>
      <c r="P275" s="141"/>
      <c r="Q275" s="118" t="str">
        <f t="shared" si="35"/>
        <v xml:space="preserve"> </v>
      </c>
      <c r="R275" s="141"/>
      <c r="S275" s="141"/>
      <c r="T275" s="118" t="str">
        <f t="shared" si="36"/>
        <v xml:space="preserve"> </v>
      </c>
      <c r="U275" s="141"/>
      <c r="V275" s="141"/>
      <c r="W275" s="118" t="str">
        <f t="shared" si="37"/>
        <v xml:space="preserve"> </v>
      </c>
      <c r="X275" s="141"/>
      <c r="Y275" s="141"/>
      <c r="Z275" s="141"/>
      <c r="AA275" s="141"/>
      <c r="AB275" s="141"/>
      <c r="AC275" s="141"/>
      <c r="AD275" s="141"/>
      <c r="AE275" s="141"/>
      <c r="AF275" s="141"/>
      <c r="AG275" s="118" t="str">
        <f t="shared" si="38"/>
        <v xml:space="preserve"> </v>
      </c>
      <c r="AH275" s="141"/>
      <c r="AI275" s="141"/>
      <c r="AJ275" s="141"/>
      <c r="AK275" s="118" t="str">
        <f t="shared" si="39"/>
        <v xml:space="preserve"> </v>
      </c>
      <c r="AL275" s="141"/>
    </row>
    <row r="276" spans="1:38" s="224" customFormat="1" ht="12.75" x14ac:dyDescent="0.2">
      <c r="A276" s="223">
        <v>271</v>
      </c>
      <c r="B276" s="141"/>
      <c r="C276" s="135"/>
      <c r="D276" s="141"/>
      <c r="E276" s="141"/>
      <c r="F276" s="141"/>
      <c r="G276" s="141"/>
      <c r="H276" s="118" t="str">
        <f t="shared" si="32"/>
        <v xml:space="preserve"> </v>
      </c>
      <c r="I276" s="141"/>
      <c r="J276" s="141"/>
      <c r="K276" s="118" t="str">
        <f t="shared" si="33"/>
        <v xml:space="preserve"> </v>
      </c>
      <c r="L276" s="141"/>
      <c r="M276" s="141"/>
      <c r="N276" s="118" t="str">
        <f t="shared" si="34"/>
        <v xml:space="preserve"> </v>
      </c>
      <c r="O276" s="141"/>
      <c r="P276" s="141"/>
      <c r="Q276" s="118" t="str">
        <f t="shared" si="35"/>
        <v xml:space="preserve"> </v>
      </c>
      <c r="R276" s="141"/>
      <c r="S276" s="141"/>
      <c r="T276" s="118" t="str">
        <f t="shared" si="36"/>
        <v xml:space="preserve"> </v>
      </c>
      <c r="U276" s="141"/>
      <c r="V276" s="141"/>
      <c r="W276" s="118" t="str">
        <f t="shared" si="37"/>
        <v xml:space="preserve"> </v>
      </c>
      <c r="X276" s="141"/>
      <c r="Y276" s="141"/>
      <c r="Z276" s="141"/>
      <c r="AA276" s="141"/>
      <c r="AB276" s="141"/>
      <c r="AC276" s="141"/>
      <c r="AD276" s="141"/>
      <c r="AE276" s="141"/>
      <c r="AF276" s="141"/>
      <c r="AG276" s="118" t="str">
        <f t="shared" si="38"/>
        <v xml:space="preserve"> </v>
      </c>
      <c r="AH276" s="141"/>
      <c r="AI276" s="141"/>
      <c r="AJ276" s="141"/>
      <c r="AK276" s="118" t="str">
        <f t="shared" si="39"/>
        <v xml:space="preserve"> </v>
      </c>
      <c r="AL276" s="141"/>
    </row>
    <row r="277" spans="1:38" s="224" customFormat="1" ht="12.75" x14ac:dyDescent="0.2">
      <c r="A277" s="223">
        <v>272</v>
      </c>
      <c r="B277" s="141"/>
      <c r="C277" s="135"/>
      <c r="D277" s="141"/>
      <c r="E277" s="141"/>
      <c r="F277" s="141"/>
      <c r="G277" s="141"/>
      <c r="H277" s="118" t="str">
        <f t="shared" si="32"/>
        <v xml:space="preserve"> </v>
      </c>
      <c r="I277" s="141"/>
      <c r="J277" s="141"/>
      <c r="K277" s="118" t="str">
        <f t="shared" si="33"/>
        <v xml:space="preserve"> </v>
      </c>
      <c r="L277" s="141"/>
      <c r="M277" s="141"/>
      <c r="N277" s="118" t="str">
        <f t="shared" si="34"/>
        <v xml:space="preserve"> </v>
      </c>
      <c r="O277" s="141"/>
      <c r="P277" s="141"/>
      <c r="Q277" s="118" t="str">
        <f t="shared" si="35"/>
        <v xml:space="preserve"> </v>
      </c>
      <c r="R277" s="141"/>
      <c r="S277" s="141"/>
      <c r="T277" s="118" t="str">
        <f t="shared" si="36"/>
        <v xml:space="preserve"> </v>
      </c>
      <c r="U277" s="141"/>
      <c r="V277" s="141"/>
      <c r="W277" s="118" t="str">
        <f t="shared" si="37"/>
        <v xml:space="preserve"> </v>
      </c>
      <c r="X277" s="141"/>
      <c r="Y277" s="141"/>
      <c r="Z277" s="141"/>
      <c r="AA277" s="141"/>
      <c r="AB277" s="141"/>
      <c r="AC277" s="141"/>
      <c r="AD277" s="141"/>
      <c r="AE277" s="141"/>
      <c r="AF277" s="141"/>
      <c r="AG277" s="118" t="str">
        <f t="shared" si="38"/>
        <v xml:space="preserve"> </v>
      </c>
      <c r="AH277" s="141"/>
      <c r="AI277" s="141"/>
      <c r="AJ277" s="141"/>
      <c r="AK277" s="118" t="str">
        <f t="shared" si="39"/>
        <v xml:space="preserve"> </v>
      </c>
      <c r="AL277" s="141"/>
    </row>
    <row r="278" spans="1:38" s="224" customFormat="1" ht="12.75" x14ac:dyDescent="0.2">
      <c r="A278" s="223">
        <v>273</v>
      </c>
      <c r="B278" s="141"/>
      <c r="C278" s="135"/>
      <c r="D278" s="141"/>
      <c r="E278" s="141"/>
      <c r="F278" s="141"/>
      <c r="G278" s="141"/>
      <c r="H278" s="118" t="str">
        <f t="shared" si="32"/>
        <v xml:space="preserve"> </v>
      </c>
      <c r="I278" s="141"/>
      <c r="J278" s="141"/>
      <c r="K278" s="118" t="str">
        <f t="shared" si="33"/>
        <v xml:space="preserve"> </v>
      </c>
      <c r="L278" s="141"/>
      <c r="M278" s="141"/>
      <c r="N278" s="118" t="str">
        <f t="shared" si="34"/>
        <v xml:space="preserve"> </v>
      </c>
      <c r="O278" s="141"/>
      <c r="P278" s="141"/>
      <c r="Q278" s="118" t="str">
        <f t="shared" si="35"/>
        <v xml:space="preserve"> </v>
      </c>
      <c r="R278" s="141"/>
      <c r="S278" s="141"/>
      <c r="T278" s="118" t="str">
        <f t="shared" si="36"/>
        <v xml:space="preserve"> </v>
      </c>
      <c r="U278" s="141"/>
      <c r="V278" s="141"/>
      <c r="W278" s="118" t="str">
        <f t="shared" si="37"/>
        <v xml:space="preserve"> </v>
      </c>
      <c r="X278" s="141"/>
      <c r="Y278" s="141"/>
      <c r="Z278" s="141"/>
      <c r="AA278" s="141"/>
      <c r="AB278" s="141"/>
      <c r="AC278" s="141"/>
      <c r="AD278" s="141"/>
      <c r="AE278" s="141"/>
      <c r="AF278" s="141"/>
      <c r="AG278" s="118" t="str">
        <f t="shared" si="38"/>
        <v xml:space="preserve"> </v>
      </c>
      <c r="AH278" s="141"/>
      <c r="AI278" s="141"/>
      <c r="AJ278" s="141"/>
      <c r="AK278" s="118" t="str">
        <f t="shared" si="39"/>
        <v xml:space="preserve"> </v>
      </c>
      <c r="AL278" s="141"/>
    </row>
    <row r="279" spans="1:38" s="224" customFormat="1" ht="12.75" x14ac:dyDescent="0.2">
      <c r="A279" s="223">
        <v>274</v>
      </c>
      <c r="B279" s="141"/>
      <c r="C279" s="135"/>
      <c r="D279" s="141"/>
      <c r="E279" s="141"/>
      <c r="F279" s="141"/>
      <c r="G279" s="141"/>
      <c r="H279" s="118" t="str">
        <f t="shared" si="32"/>
        <v xml:space="preserve"> </v>
      </c>
      <c r="I279" s="141"/>
      <c r="J279" s="141"/>
      <c r="K279" s="118" t="str">
        <f t="shared" si="33"/>
        <v xml:space="preserve"> </v>
      </c>
      <c r="L279" s="141"/>
      <c r="M279" s="141"/>
      <c r="N279" s="118" t="str">
        <f t="shared" si="34"/>
        <v xml:space="preserve"> </v>
      </c>
      <c r="O279" s="141"/>
      <c r="P279" s="141"/>
      <c r="Q279" s="118" t="str">
        <f t="shared" si="35"/>
        <v xml:space="preserve"> </v>
      </c>
      <c r="R279" s="141"/>
      <c r="S279" s="141"/>
      <c r="T279" s="118" t="str">
        <f t="shared" si="36"/>
        <v xml:space="preserve"> </v>
      </c>
      <c r="U279" s="141"/>
      <c r="V279" s="141"/>
      <c r="W279" s="118" t="str">
        <f t="shared" si="37"/>
        <v xml:space="preserve"> </v>
      </c>
      <c r="X279" s="141"/>
      <c r="Y279" s="141"/>
      <c r="Z279" s="141"/>
      <c r="AA279" s="141"/>
      <c r="AB279" s="141"/>
      <c r="AC279" s="141"/>
      <c r="AD279" s="141"/>
      <c r="AE279" s="141"/>
      <c r="AF279" s="141"/>
      <c r="AG279" s="118" t="str">
        <f t="shared" si="38"/>
        <v xml:space="preserve"> </v>
      </c>
      <c r="AH279" s="141"/>
      <c r="AI279" s="141"/>
      <c r="AJ279" s="141"/>
      <c r="AK279" s="118" t="str">
        <f t="shared" si="39"/>
        <v xml:space="preserve"> </v>
      </c>
      <c r="AL279" s="141"/>
    </row>
    <row r="280" spans="1:38" s="224" customFormat="1" ht="12.75" x14ac:dyDescent="0.2">
      <c r="A280" s="223">
        <v>275</v>
      </c>
      <c r="B280" s="141"/>
      <c r="C280" s="135"/>
      <c r="D280" s="141"/>
      <c r="E280" s="141"/>
      <c r="F280" s="141"/>
      <c r="G280" s="141"/>
      <c r="H280" s="118" t="str">
        <f t="shared" si="32"/>
        <v xml:space="preserve"> </v>
      </c>
      <c r="I280" s="141"/>
      <c r="J280" s="141"/>
      <c r="K280" s="118" t="str">
        <f t="shared" si="33"/>
        <v xml:space="preserve"> </v>
      </c>
      <c r="L280" s="141"/>
      <c r="M280" s="141"/>
      <c r="N280" s="118" t="str">
        <f t="shared" si="34"/>
        <v xml:space="preserve"> </v>
      </c>
      <c r="O280" s="141"/>
      <c r="P280" s="141"/>
      <c r="Q280" s="118" t="str">
        <f t="shared" si="35"/>
        <v xml:space="preserve"> </v>
      </c>
      <c r="R280" s="141"/>
      <c r="S280" s="141"/>
      <c r="T280" s="118" t="str">
        <f t="shared" si="36"/>
        <v xml:space="preserve"> </v>
      </c>
      <c r="U280" s="141"/>
      <c r="V280" s="141"/>
      <c r="W280" s="118" t="str">
        <f t="shared" si="37"/>
        <v xml:space="preserve"> </v>
      </c>
      <c r="X280" s="141"/>
      <c r="Y280" s="141"/>
      <c r="Z280" s="141"/>
      <c r="AA280" s="141"/>
      <c r="AB280" s="141"/>
      <c r="AC280" s="141"/>
      <c r="AD280" s="141"/>
      <c r="AE280" s="141"/>
      <c r="AF280" s="141"/>
      <c r="AG280" s="118" t="str">
        <f t="shared" si="38"/>
        <v xml:space="preserve"> </v>
      </c>
      <c r="AH280" s="141"/>
      <c r="AI280" s="141"/>
      <c r="AJ280" s="141"/>
      <c r="AK280" s="118" t="str">
        <f t="shared" si="39"/>
        <v xml:space="preserve"> </v>
      </c>
      <c r="AL280" s="141"/>
    </row>
    <row r="281" spans="1:38" s="224" customFormat="1" ht="12.75" x14ac:dyDescent="0.2">
      <c r="A281" s="223">
        <v>276</v>
      </c>
      <c r="B281" s="141"/>
      <c r="C281" s="135"/>
      <c r="D281" s="141"/>
      <c r="E281" s="141"/>
      <c r="F281" s="141"/>
      <c r="G281" s="141"/>
      <c r="H281" s="118" t="str">
        <f t="shared" si="32"/>
        <v xml:space="preserve"> </v>
      </c>
      <c r="I281" s="141"/>
      <c r="J281" s="141"/>
      <c r="K281" s="118" t="str">
        <f t="shared" si="33"/>
        <v xml:space="preserve"> </v>
      </c>
      <c r="L281" s="141"/>
      <c r="M281" s="141"/>
      <c r="N281" s="118" t="str">
        <f t="shared" si="34"/>
        <v xml:space="preserve"> </v>
      </c>
      <c r="O281" s="141"/>
      <c r="P281" s="141"/>
      <c r="Q281" s="118" t="str">
        <f t="shared" si="35"/>
        <v xml:space="preserve"> </v>
      </c>
      <c r="R281" s="141"/>
      <c r="S281" s="141"/>
      <c r="T281" s="118" t="str">
        <f t="shared" si="36"/>
        <v xml:space="preserve"> </v>
      </c>
      <c r="U281" s="141"/>
      <c r="V281" s="141"/>
      <c r="W281" s="118" t="str">
        <f t="shared" si="37"/>
        <v xml:space="preserve"> </v>
      </c>
      <c r="X281" s="141"/>
      <c r="Y281" s="141"/>
      <c r="Z281" s="141"/>
      <c r="AA281" s="141"/>
      <c r="AB281" s="141"/>
      <c r="AC281" s="141"/>
      <c r="AD281" s="141"/>
      <c r="AE281" s="141"/>
      <c r="AF281" s="141"/>
      <c r="AG281" s="118" t="str">
        <f t="shared" si="38"/>
        <v xml:space="preserve"> </v>
      </c>
      <c r="AH281" s="141"/>
      <c r="AI281" s="141"/>
      <c r="AJ281" s="141"/>
      <c r="AK281" s="118" t="str">
        <f t="shared" si="39"/>
        <v xml:space="preserve"> </v>
      </c>
      <c r="AL281" s="141"/>
    </row>
    <row r="282" spans="1:38" s="224" customFormat="1" ht="12.75" x14ac:dyDescent="0.2">
      <c r="A282" s="223">
        <v>277</v>
      </c>
      <c r="B282" s="141"/>
      <c r="C282" s="135"/>
      <c r="D282" s="141"/>
      <c r="E282" s="141"/>
      <c r="F282" s="141"/>
      <c r="G282" s="141"/>
      <c r="H282" s="118" t="str">
        <f t="shared" si="32"/>
        <v xml:space="preserve"> </v>
      </c>
      <c r="I282" s="141"/>
      <c r="J282" s="141"/>
      <c r="K282" s="118" t="str">
        <f t="shared" si="33"/>
        <v xml:space="preserve"> </v>
      </c>
      <c r="L282" s="141"/>
      <c r="M282" s="141"/>
      <c r="N282" s="118" t="str">
        <f t="shared" si="34"/>
        <v xml:space="preserve"> </v>
      </c>
      <c r="O282" s="141"/>
      <c r="P282" s="141"/>
      <c r="Q282" s="118" t="str">
        <f t="shared" si="35"/>
        <v xml:space="preserve"> </v>
      </c>
      <c r="R282" s="141"/>
      <c r="S282" s="141"/>
      <c r="T282" s="118" t="str">
        <f t="shared" si="36"/>
        <v xml:space="preserve"> </v>
      </c>
      <c r="U282" s="141"/>
      <c r="V282" s="141"/>
      <c r="W282" s="118" t="str">
        <f t="shared" si="37"/>
        <v xml:space="preserve"> </v>
      </c>
      <c r="X282" s="141"/>
      <c r="Y282" s="141"/>
      <c r="Z282" s="141"/>
      <c r="AA282" s="141"/>
      <c r="AB282" s="141"/>
      <c r="AC282" s="141"/>
      <c r="AD282" s="141"/>
      <c r="AE282" s="141"/>
      <c r="AF282" s="141"/>
      <c r="AG282" s="118" t="str">
        <f t="shared" si="38"/>
        <v xml:space="preserve"> </v>
      </c>
      <c r="AH282" s="141"/>
      <c r="AI282" s="141"/>
      <c r="AJ282" s="141"/>
      <c r="AK282" s="118" t="str">
        <f t="shared" si="39"/>
        <v xml:space="preserve"> </v>
      </c>
      <c r="AL282" s="141"/>
    </row>
    <row r="283" spans="1:38" s="224" customFormat="1" ht="12.75" x14ac:dyDescent="0.2">
      <c r="A283" s="223">
        <v>278</v>
      </c>
      <c r="B283" s="141"/>
      <c r="C283" s="135"/>
      <c r="D283" s="141"/>
      <c r="E283" s="141"/>
      <c r="F283" s="141"/>
      <c r="G283" s="141"/>
      <c r="H283" s="118" t="str">
        <f t="shared" si="32"/>
        <v xml:space="preserve"> </v>
      </c>
      <c r="I283" s="141"/>
      <c r="J283" s="141"/>
      <c r="K283" s="118" t="str">
        <f t="shared" si="33"/>
        <v xml:space="preserve"> </v>
      </c>
      <c r="L283" s="141"/>
      <c r="M283" s="141"/>
      <c r="N283" s="118" t="str">
        <f t="shared" si="34"/>
        <v xml:space="preserve"> </v>
      </c>
      <c r="O283" s="141"/>
      <c r="P283" s="141"/>
      <c r="Q283" s="118" t="str">
        <f t="shared" si="35"/>
        <v xml:space="preserve"> </v>
      </c>
      <c r="R283" s="141"/>
      <c r="S283" s="141"/>
      <c r="T283" s="118" t="str">
        <f t="shared" si="36"/>
        <v xml:space="preserve"> </v>
      </c>
      <c r="U283" s="141"/>
      <c r="V283" s="141"/>
      <c r="W283" s="118" t="str">
        <f t="shared" si="37"/>
        <v xml:space="preserve"> </v>
      </c>
      <c r="X283" s="141"/>
      <c r="Y283" s="141"/>
      <c r="Z283" s="141"/>
      <c r="AA283" s="141"/>
      <c r="AB283" s="141"/>
      <c r="AC283" s="141"/>
      <c r="AD283" s="141"/>
      <c r="AE283" s="141"/>
      <c r="AF283" s="141"/>
      <c r="AG283" s="118" t="str">
        <f t="shared" si="38"/>
        <v xml:space="preserve"> </v>
      </c>
      <c r="AH283" s="141"/>
      <c r="AI283" s="141"/>
      <c r="AJ283" s="141"/>
      <c r="AK283" s="118" t="str">
        <f t="shared" si="39"/>
        <v xml:space="preserve"> </v>
      </c>
      <c r="AL283" s="141"/>
    </row>
    <row r="284" spans="1:38" s="224" customFormat="1" ht="12.75" x14ac:dyDescent="0.2">
      <c r="A284" s="223">
        <v>279</v>
      </c>
      <c r="B284" s="141"/>
      <c r="C284" s="135"/>
      <c r="D284" s="141"/>
      <c r="E284" s="141"/>
      <c r="F284" s="141"/>
      <c r="G284" s="141"/>
      <c r="H284" s="118" t="str">
        <f t="shared" si="32"/>
        <v xml:space="preserve"> </v>
      </c>
      <c r="I284" s="141"/>
      <c r="J284" s="141"/>
      <c r="K284" s="118" t="str">
        <f t="shared" si="33"/>
        <v xml:space="preserve"> </v>
      </c>
      <c r="L284" s="141"/>
      <c r="M284" s="141"/>
      <c r="N284" s="118" t="str">
        <f t="shared" si="34"/>
        <v xml:space="preserve"> </v>
      </c>
      <c r="O284" s="141"/>
      <c r="P284" s="141"/>
      <c r="Q284" s="118" t="str">
        <f t="shared" si="35"/>
        <v xml:space="preserve"> </v>
      </c>
      <c r="R284" s="141"/>
      <c r="S284" s="141"/>
      <c r="T284" s="118" t="str">
        <f t="shared" si="36"/>
        <v xml:space="preserve"> </v>
      </c>
      <c r="U284" s="141"/>
      <c r="V284" s="141"/>
      <c r="W284" s="118" t="str">
        <f t="shared" si="37"/>
        <v xml:space="preserve"> </v>
      </c>
      <c r="X284" s="141"/>
      <c r="Y284" s="141"/>
      <c r="Z284" s="141"/>
      <c r="AA284" s="141"/>
      <c r="AB284" s="141"/>
      <c r="AC284" s="141"/>
      <c r="AD284" s="141"/>
      <c r="AE284" s="141"/>
      <c r="AF284" s="141"/>
      <c r="AG284" s="118" t="str">
        <f t="shared" si="38"/>
        <v xml:space="preserve"> </v>
      </c>
      <c r="AH284" s="141"/>
      <c r="AI284" s="141"/>
      <c r="AJ284" s="141"/>
      <c r="AK284" s="118" t="str">
        <f t="shared" si="39"/>
        <v xml:space="preserve"> </v>
      </c>
      <c r="AL284" s="141"/>
    </row>
    <row r="285" spans="1:38" s="224" customFormat="1" ht="12.75" x14ac:dyDescent="0.2">
      <c r="A285" s="223">
        <v>280</v>
      </c>
      <c r="B285" s="141"/>
      <c r="C285" s="135"/>
      <c r="D285" s="141"/>
      <c r="E285" s="141"/>
      <c r="F285" s="141"/>
      <c r="G285" s="141"/>
      <c r="H285" s="118" t="str">
        <f t="shared" si="32"/>
        <v xml:space="preserve"> </v>
      </c>
      <c r="I285" s="141"/>
      <c r="J285" s="141"/>
      <c r="K285" s="118" t="str">
        <f t="shared" si="33"/>
        <v xml:space="preserve"> </v>
      </c>
      <c r="L285" s="141"/>
      <c r="M285" s="141"/>
      <c r="N285" s="118" t="str">
        <f t="shared" si="34"/>
        <v xml:space="preserve"> </v>
      </c>
      <c r="O285" s="141"/>
      <c r="P285" s="141"/>
      <c r="Q285" s="118" t="str">
        <f t="shared" si="35"/>
        <v xml:space="preserve"> </v>
      </c>
      <c r="R285" s="141"/>
      <c r="S285" s="141"/>
      <c r="T285" s="118" t="str">
        <f t="shared" si="36"/>
        <v xml:space="preserve"> </v>
      </c>
      <c r="U285" s="141"/>
      <c r="V285" s="141"/>
      <c r="W285" s="118" t="str">
        <f t="shared" si="37"/>
        <v xml:space="preserve"> </v>
      </c>
      <c r="X285" s="141"/>
      <c r="Y285" s="141"/>
      <c r="Z285" s="141"/>
      <c r="AA285" s="141"/>
      <c r="AB285" s="141"/>
      <c r="AC285" s="141"/>
      <c r="AD285" s="141"/>
      <c r="AE285" s="141"/>
      <c r="AF285" s="141"/>
      <c r="AG285" s="118" t="str">
        <f t="shared" si="38"/>
        <v xml:space="preserve"> </v>
      </c>
      <c r="AH285" s="141"/>
      <c r="AI285" s="141"/>
      <c r="AJ285" s="141"/>
      <c r="AK285" s="118" t="str">
        <f t="shared" si="39"/>
        <v xml:space="preserve"> </v>
      </c>
      <c r="AL285" s="141"/>
    </row>
    <row r="286" spans="1:38" s="224" customFormat="1" ht="12.75" x14ac:dyDescent="0.2">
      <c r="A286" s="223">
        <v>281</v>
      </c>
      <c r="B286" s="141"/>
      <c r="C286" s="135"/>
      <c r="D286" s="141"/>
      <c r="E286" s="141"/>
      <c r="F286" s="141"/>
      <c r="G286" s="141"/>
      <c r="H286" s="118" t="str">
        <f t="shared" si="32"/>
        <v xml:space="preserve"> </v>
      </c>
      <c r="I286" s="141"/>
      <c r="J286" s="141"/>
      <c r="K286" s="118" t="str">
        <f t="shared" si="33"/>
        <v xml:space="preserve"> </v>
      </c>
      <c r="L286" s="141"/>
      <c r="M286" s="141"/>
      <c r="N286" s="118" t="str">
        <f t="shared" si="34"/>
        <v xml:space="preserve"> </v>
      </c>
      <c r="O286" s="141"/>
      <c r="P286" s="141"/>
      <c r="Q286" s="118" t="str">
        <f t="shared" si="35"/>
        <v xml:space="preserve"> </v>
      </c>
      <c r="R286" s="141"/>
      <c r="S286" s="141"/>
      <c r="T286" s="118" t="str">
        <f t="shared" si="36"/>
        <v xml:space="preserve"> </v>
      </c>
      <c r="U286" s="141"/>
      <c r="V286" s="141"/>
      <c r="W286" s="118" t="str">
        <f t="shared" si="37"/>
        <v xml:space="preserve"> </v>
      </c>
      <c r="X286" s="141"/>
      <c r="Y286" s="141"/>
      <c r="Z286" s="141"/>
      <c r="AA286" s="141"/>
      <c r="AB286" s="141"/>
      <c r="AC286" s="141"/>
      <c r="AD286" s="141"/>
      <c r="AE286" s="141"/>
      <c r="AF286" s="141"/>
      <c r="AG286" s="118" t="str">
        <f t="shared" si="38"/>
        <v xml:space="preserve"> </v>
      </c>
      <c r="AH286" s="141"/>
      <c r="AI286" s="141"/>
      <c r="AJ286" s="141"/>
      <c r="AK286" s="118" t="str">
        <f t="shared" si="39"/>
        <v xml:space="preserve"> </v>
      </c>
      <c r="AL286" s="141"/>
    </row>
    <row r="287" spans="1:38" s="224" customFormat="1" ht="12.75" x14ac:dyDescent="0.2">
      <c r="A287" s="223">
        <v>282</v>
      </c>
      <c r="B287" s="141"/>
      <c r="C287" s="135"/>
      <c r="D287" s="141"/>
      <c r="E287" s="141"/>
      <c r="F287" s="141"/>
      <c r="G287" s="141"/>
      <c r="H287" s="118" t="str">
        <f t="shared" si="32"/>
        <v xml:space="preserve"> </v>
      </c>
      <c r="I287" s="141"/>
      <c r="J287" s="141"/>
      <c r="K287" s="118" t="str">
        <f t="shared" si="33"/>
        <v xml:space="preserve"> </v>
      </c>
      <c r="L287" s="141"/>
      <c r="M287" s="141"/>
      <c r="N287" s="118" t="str">
        <f t="shared" si="34"/>
        <v xml:space="preserve"> </v>
      </c>
      <c r="O287" s="141"/>
      <c r="P287" s="141"/>
      <c r="Q287" s="118" t="str">
        <f t="shared" si="35"/>
        <v xml:space="preserve"> </v>
      </c>
      <c r="R287" s="141"/>
      <c r="S287" s="141"/>
      <c r="T287" s="118" t="str">
        <f t="shared" si="36"/>
        <v xml:space="preserve"> </v>
      </c>
      <c r="U287" s="141"/>
      <c r="V287" s="141"/>
      <c r="W287" s="118" t="str">
        <f t="shared" si="37"/>
        <v xml:space="preserve"> </v>
      </c>
      <c r="X287" s="141"/>
      <c r="Y287" s="141"/>
      <c r="Z287" s="141"/>
      <c r="AA287" s="141"/>
      <c r="AB287" s="141"/>
      <c r="AC287" s="141"/>
      <c r="AD287" s="141"/>
      <c r="AE287" s="141"/>
      <c r="AF287" s="141"/>
      <c r="AG287" s="118" t="str">
        <f t="shared" si="38"/>
        <v xml:space="preserve"> </v>
      </c>
      <c r="AH287" s="141"/>
      <c r="AI287" s="141"/>
      <c r="AJ287" s="141"/>
      <c r="AK287" s="118" t="str">
        <f t="shared" si="39"/>
        <v xml:space="preserve"> </v>
      </c>
      <c r="AL287" s="141"/>
    </row>
    <row r="288" spans="1:38" s="224" customFormat="1" ht="12.75" x14ac:dyDescent="0.2">
      <c r="A288" s="223">
        <v>283</v>
      </c>
      <c r="B288" s="141"/>
      <c r="C288" s="135"/>
      <c r="D288" s="141"/>
      <c r="E288" s="141"/>
      <c r="F288" s="141"/>
      <c r="G288" s="141"/>
      <c r="H288" s="118" t="str">
        <f t="shared" si="32"/>
        <v xml:space="preserve"> </v>
      </c>
      <c r="I288" s="141"/>
      <c r="J288" s="141"/>
      <c r="K288" s="118" t="str">
        <f t="shared" si="33"/>
        <v xml:space="preserve"> </v>
      </c>
      <c r="L288" s="141"/>
      <c r="M288" s="141"/>
      <c r="N288" s="118" t="str">
        <f t="shared" si="34"/>
        <v xml:space="preserve"> </v>
      </c>
      <c r="O288" s="141"/>
      <c r="P288" s="141"/>
      <c r="Q288" s="118" t="str">
        <f t="shared" si="35"/>
        <v xml:space="preserve"> </v>
      </c>
      <c r="R288" s="141"/>
      <c r="S288" s="141"/>
      <c r="T288" s="118" t="str">
        <f t="shared" si="36"/>
        <v xml:space="preserve"> </v>
      </c>
      <c r="U288" s="141"/>
      <c r="V288" s="141"/>
      <c r="W288" s="118" t="str">
        <f t="shared" si="37"/>
        <v xml:space="preserve"> </v>
      </c>
      <c r="X288" s="141"/>
      <c r="Y288" s="141"/>
      <c r="Z288" s="141"/>
      <c r="AA288" s="141"/>
      <c r="AB288" s="141"/>
      <c r="AC288" s="141"/>
      <c r="AD288" s="141"/>
      <c r="AE288" s="141"/>
      <c r="AF288" s="141"/>
      <c r="AG288" s="118" t="str">
        <f t="shared" si="38"/>
        <v xml:space="preserve"> </v>
      </c>
      <c r="AH288" s="141"/>
      <c r="AI288" s="141"/>
      <c r="AJ288" s="141"/>
      <c r="AK288" s="118" t="str">
        <f t="shared" si="39"/>
        <v xml:space="preserve"> </v>
      </c>
      <c r="AL288" s="141"/>
    </row>
    <row r="289" spans="1:38" s="224" customFormat="1" ht="12.75" x14ac:dyDescent="0.2">
      <c r="A289" s="223">
        <v>284</v>
      </c>
      <c r="B289" s="141"/>
      <c r="C289" s="135"/>
      <c r="D289" s="141"/>
      <c r="E289" s="141"/>
      <c r="F289" s="141"/>
      <c r="G289" s="141"/>
      <c r="H289" s="118" t="str">
        <f t="shared" si="32"/>
        <v xml:space="preserve"> </v>
      </c>
      <c r="I289" s="141"/>
      <c r="J289" s="141"/>
      <c r="K289" s="118" t="str">
        <f t="shared" si="33"/>
        <v xml:space="preserve"> </v>
      </c>
      <c r="L289" s="141"/>
      <c r="M289" s="141"/>
      <c r="N289" s="118" t="str">
        <f t="shared" si="34"/>
        <v xml:space="preserve"> </v>
      </c>
      <c r="O289" s="141"/>
      <c r="P289" s="141"/>
      <c r="Q289" s="118" t="str">
        <f t="shared" si="35"/>
        <v xml:space="preserve"> </v>
      </c>
      <c r="R289" s="141"/>
      <c r="S289" s="141"/>
      <c r="T289" s="118" t="str">
        <f t="shared" si="36"/>
        <v xml:space="preserve"> </v>
      </c>
      <c r="U289" s="141"/>
      <c r="V289" s="141"/>
      <c r="W289" s="118" t="str">
        <f t="shared" si="37"/>
        <v xml:space="preserve"> </v>
      </c>
      <c r="X289" s="141"/>
      <c r="Y289" s="141"/>
      <c r="Z289" s="141"/>
      <c r="AA289" s="141"/>
      <c r="AB289" s="141"/>
      <c r="AC289" s="141"/>
      <c r="AD289" s="141"/>
      <c r="AE289" s="141"/>
      <c r="AF289" s="141"/>
      <c r="AG289" s="118" t="str">
        <f t="shared" si="38"/>
        <v xml:space="preserve"> </v>
      </c>
      <c r="AH289" s="141"/>
      <c r="AI289" s="141"/>
      <c r="AJ289" s="141"/>
      <c r="AK289" s="118" t="str">
        <f t="shared" si="39"/>
        <v xml:space="preserve"> </v>
      </c>
      <c r="AL289" s="141"/>
    </row>
    <row r="290" spans="1:38" s="224" customFormat="1" ht="12.75" x14ac:dyDescent="0.2">
      <c r="A290" s="223">
        <v>285</v>
      </c>
      <c r="B290" s="141"/>
      <c r="C290" s="135"/>
      <c r="D290" s="141"/>
      <c r="E290" s="141"/>
      <c r="F290" s="141"/>
      <c r="G290" s="141"/>
      <c r="H290" s="118" t="str">
        <f t="shared" si="32"/>
        <v xml:space="preserve"> </v>
      </c>
      <c r="I290" s="141"/>
      <c r="J290" s="141"/>
      <c r="K290" s="118" t="str">
        <f t="shared" si="33"/>
        <v xml:space="preserve"> </v>
      </c>
      <c r="L290" s="141"/>
      <c r="M290" s="141"/>
      <c r="N290" s="118" t="str">
        <f t="shared" si="34"/>
        <v xml:space="preserve"> </v>
      </c>
      <c r="O290" s="141"/>
      <c r="P290" s="141"/>
      <c r="Q290" s="118" t="str">
        <f t="shared" si="35"/>
        <v xml:space="preserve"> </v>
      </c>
      <c r="R290" s="141"/>
      <c r="S290" s="141"/>
      <c r="T290" s="118" t="str">
        <f t="shared" si="36"/>
        <v xml:space="preserve"> </v>
      </c>
      <c r="U290" s="141"/>
      <c r="V290" s="141"/>
      <c r="W290" s="118" t="str">
        <f t="shared" si="37"/>
        <v xml:space="preserve"> </v>
      </c>
      <c r="X290" s="141"/>
      <c r="Y290" s="141"/>
      <c r="Z290" s="141"/>
      <c r="AA290" s="141"/>
      <c r="AB290" s="141"/>
      <c r="AC290" s="141"/>
      <c r="AD290" s="141"/>
      <c r="AE290" s="141"/>
      <c r="AF290" s="141"/>
      <c r="AG290" s="118" t="str">
        <f t="shared" si="38"/>
        <v xml:space="preserve"> </v>
      </c>
      <c r="AH290" s="141"/>
      <c r="AI290" s="141"/>
      <c r="AJ290" s="141"/>
      <c r="AK290" s="118" t="str">
        <f t="shared" si="39"/>
        <v xml:space="preserve"> </v>
      </c>
      <c r="AL290" s="141"/>
    </row>
    <row r="291" spans="1:38" s="224" customFormat="1" ht="12.75" x14ac:dyDescent="0.2">
      <c r="A291" s="223">
        <v>286</v>
      </c>
      <c r="B291" s="141"/>
      <c r="C291" s="135"/>
      <c r="D291" s="141"/>
      <c r="E291" s="141"/>
      <c r="F291" s="141"/>
      <c r="G291" s="141"/>
      <c r="H291" s="118" t="str">
        <f t="shared" si="32"/>
        <v xml:space="preserve"> </v>
      </c>
      <c r="I291" s="141"/>
      <c r="J291" s="141"/>
      <c r="K291" s="118" t="str">
        <f t="shared" si="33"/>
        <v xml:space="preserve"> </v>
      </c>
      <c r="L291" s="141"/>
      <c r="M291" s="141"/>
      <c r="N291" s="118" t="str">
        <f t="shared" si="34"/>
        <v xml:space="preserve"> </v>
      </c>
      <c r="O291" s="141"/>
      <c r="P291" s="141"/>
      <c r="Q291" s="118" t="str">
        <f t="shared" si="35"/>
        <v xml:space="preserve"> </v>
      </c>
      <c r="R291" s="141"/>
      <c r="S291" s="141"/>
      <c r="T291" s="118" t="str">
        <f t="shared" si="36"/>
        <v xml:space="preserve"> </v>
      </c>
      <c r="U291" s="141"/>
      <c r="V291" s="141"/>
      <c r="W291" s="118" t="str">
        <f t="shared" si="37"/>
        <v xml:space="preserve"> </v>
      </c>
      <c r="X291" s="141"/>
      <c r="Y291" s="141"/>
      <c r="Z291" s="141"/>
      <c r="AA291" s="141"/>
      <c r="AB291" s="141"/>
      <c r="AC291" s="141"/>
      <c r="AD291" s="141"/>
      <c r="AE291" s="141"/>
      <c r="AF291" s="141"/>
      <c r="AG291" s="118" t="str">
        <f t="shared" si="38"/>
        <v xml:space="preserve"> </v>
      </c>
      <c r="AH291" s="141"/>
      <c r="AI291" s="141"/>
      <c r="AJ291" s="141"/>
      <c r="AK291" s="118" t="str">
        <f t="shared" si="39"/>
        <v xml:space="preserve"> </v>
      </c>
      <c r="AL291" s="141"/>
    </row>
    <row r="292" spans="1:38" s="224" customFormat="1" ht="12.75" x14ac:dyDescent="0.2">
      <c r="A292" s="223">
        <v>287</v>
      </c>
      <c r="B292" s="141"/>
      <c r="C292" s="135"/>
      <c r="D292" s="141"/>
      <c r="E292" s="141"/>
      <c r="F292" s="141"/>
      <c r="G292" s="141"/>
      <c r="H292" s="118" t="str">
        <f t="shared" si="32"/>
        <v xml:space="preserve"> </v>
      </c>
      <c r="I292" s="141"/>
      <c r="J292" s="141"/>
      <c r="K292" s="118" t="str">
        <f t="shared" si="33"/>
        <v xml:space="preserve"> </v>
      </c>
      <c r="L292" s="141"/>
      <c r="M292" s="141"/>
      <c r="N292" s="118" t="str">
        <f t="shared" si="34"/>
        <v xml:space="preserve"> </v>
      </c>
      <c r="O292" s="141"/>
      <c r="P292" s="141"/>
      <c r="Q292" s="118" t="str">
        <f t="shared" si="35"/>
        <v xml:space="preserve"> </v>
      </c>
      <c r="R292" s="141"/>
      <c r="S292" s="141"/>
      <c r="T292" s="118" t="str">
        <f t="shared" si="36"/>
        <v xml:space="preserve"> </v>
      </c>
      <c r="U292" s="141"/>
      <c r="V292" s="141"/>
      <c r="W292" s="118" t="str">
        <f t="shared" si="37"/>
        <v xml:space="preserve"> </v>
      </c>
      <c r="X292" s="141"/>
      <c r="Y292" s="141"/>
      <c r="Z292" s="141"/>
      <c r="AA292" s="141"/>
      <c r="AB292" s="141"/>
      <c r="AC292" s="141"/>
      <c r="AD292" s="141"/>
      <c r="AE292" s="141"/>
      <c r="AF292" s="141"/>
      <c r="AG292" s="118" t="str">
        <f t="shared" si="38"/>
        <v xml:space="preserve"> </v>
      </c>
      <c r="AH292" s="141"/>
      <c r="AI292" s="141"/>
      <c r="AJ292" s="141"/>
      <c r="AK292" s="118" t="str">
        <f t="shared" si="39"/>
        <v xml:space="preserve"> </v>
      </c>
      <c r="AL292" s="141"/>
    </row>
    <row r="293" spans="1:38" s="224" customFormat="1" ht="12.75" x14ac:dyDescent="0.2">
      <c r="A293" s="223">
        <v>288</v>
      </c>
      <c r="B293" s="141"/>
      <c r="C293" s="135"/>
      <c r="D293" s="141"/>
      <c r="E293" s="141"/>
      <c r="F293" s="141"/>
      <c r="G293" s="141"/>
      <c r="H293" s="118" t="str">
        <f t="shared" si="32"/>
        <v xml:space="preserve"> </v>
      </c>
      <c r="I293" s="141"/>
      <c r="J293" s="141"/>
      <c r="K293" s="118" t="str">
        <f t="shared" si="33"/>
        <v xml:space="preserve"> </v>
      </c>
      <c r="L293" s="141"/>
      <c r="M293" s="141"/>
      <c r="N293" s="118" t="str">
        <f t="shared" si="34"/>
        <v xml:space="preserve"> </v>
      </c>
      <c r="O293" s="141"/>
      <c r="P293" s="141"/>
      <c r="Q293" s="118" t="str">
        <f t="shared" si="35"/>
        <v xml:space="preserve"> </v>
      </c>
      <c r="R293" s="141"/>
      <c r="S293" s="141"/>
      <c r="T293" s="118" t="str">
        <f t="shared" si="36"/>
        <v xml:space="preserve"> </v>
      </c>
      <c r="U293" s="141"/>
      <c r="V293" s="141"/>
      <c r="W293" s="118" t="str">
        <f t="shared" si="37"/>
        <v xml:space="preserve"> </v>
      </c>
      <c r="X293" s="141"/>
      <c r="Y293" s="141"/>
      <c r="Z293" s="141"/>
      <c r="AA293" s="141"/>
      <c r="AB293" s="141"/>
      <c r="AC293" s="141"/>
      <c r="AD293" s="141"/>
      <c r="AE293" s="141"/>
      <c r="AF293" s="141"/>
      <c r="AG293" s="118" t="str">
        <f t="shared" si="38"/>
        <v xml:space="preserve"> </v>
      </c>
      <c r="AH293" s="141"/>
      <c r="AI293" s="141"/>
      <c r="AJ293" s="141"/>
      <c r="AK293" s="118" t="str">
        <f t="shared" si="39"/>
        <v xml:space="preserve"> </v>
      </c>
      <c r="AL293" s="141"/>
    </row>
    <row r="294" spans="1:38" s="224" customFormat="1" ht="12.75" x14ac:dyDescent="0.2">
      <c r="A294" s="223">
        <v>289</v>
      </c>
      <c r="B294" s="141"/>
      <c r="C294" s="135"/>
      <c r="D294" s="141"/>
      <c r="E294" s="141"/>
      <c r="F294" s="141"/>
      <c r="G294" s="141"/>
      <c r="H294" s="118" t="str">
        <f t="shared" si="32"/>
        <v xml:space="preserve"> </v>
      </c>
      <c r="I294" s="141"/>
      <c r="J294" s="141"/>
      <c r="K294" s="118" t="str">
        <f t="shared" si="33"/>
        <v xml:space="preserve"> </v>
      </c>
      <c r="L294" s="141"/>
      <c r="M294" s="141"/>
      <c r="N294" s="118" t="str">
        <f t="shared" si="34"/>
        <v xml:space="preserve"> </v>
      </c>
      <c r="O294" s="141"/>
      <c r="P294" s="141"/>
      <c r="Q294" s="118" t="str">
        <f t="shared" si="35"/>
        <v xml:space="preserve"> </v>
      </c>
      <c r="R294" s="141"/>
      <c r="S294" s="141"/>
      <c r="T294" s="118" t="str">
        <f t="shared" si="36"/>
        <v xml:space="preserve"> </v>
      </c>
      <c r="U294" s="141"/>
      <c r="V294" s="141"/>
      <c r="W294" s="118" t="str">
        <f t="shared" si="37"/>
        <v xml:space="preserve"> </v>
      </c>
      <c r="X294" s="141"/>
      <c r="Y294" s="141"/>
      <c r="Z294" s="141"/>
      <c r="AA294" s="141"/>
      <c r="AB294" s="141"/>
      <c r="AC294" s="141"/>
      <c r="AD294" s="141"/>
      <c r="AE294" s="141"/>
      <c r="AF294" s="141"/>
      <c r="AG294" s="118" t="str">
        <f t="shared" si="38"/>
        <v xml:space="preserve"> </v>
      </c>
      <c r="AH294" s="141"/>
      <c r="AI294" s="141"/>
      <c r="AJ294" s="141"/>
      <c r="AK294" s="118" t="str">
        <f t="shared" si="39"/>
        <v xml:space="preserve"> </v>
      </c>
      <c r="AL294" s="141"/>
    </row>
    <row r="295" spans="1:38" s="224" customFormat="1" ht="12.75" x14ac:dyDescent="0.2">
      <c r="A295" s="223">
        <v>290</v>
      </c>
      <c r="B295" s="141"/>
      <c r="C295" s="135"/>
      <c r="D295" s="141"/>
      <c r="E295" s="141"/>
      <c r="F295" s="141"/>
      <c r="G295" s="141"/>
      <c r="H295" s="118" t="str">
        <f t="shared" si="32"/>
        <v xml:space="preserve"> </v>
      </c>
      <c r="I295" s="141"/>
      <c r="J295" s="141"/>
      <c r="K295" s="118" t="str">
        <f t="shared" si="33"/>
        <v xml:space="preserve"> </v>
      </c>
      <c r="L295" s="141"/>
      <c r="M295" s="141"/>
      <c r="N295" s="118" t="str">
        <f t="shared" si="34"/>
        <v xml:space="preserve"> </v>
      </c>
      <c r="O295" s="141"/>
      <c r="P295" s="141"/>
      <c r="Q295" s="118" t="str">
        <f t="shared" si="35"/>
        <v xml:space="preserve"> </v>
      </c>
      <c r="R295" s="141"/>
      <c r="S295" s="141"/>
      <c r="T295" s="118" t="str">
        <f t="shared" si="36"/>
        <v xml:space="preserve"> </v>
      </c>
      <c r="U295" s="141"/>
      <c r="V295" s="141"/>
      <c r="W295" s="118" t="str">
        <f t="shared" si="37"/>
        <v xml:space="preserve"> </v>
      </c>
      <c r="X295" s="141"/>
      <c r="Y295" s="141"/>
      <c r="Z295" s="141"/>
      <c r="AA295" s="141"/>
      <c r="AB295" s="141"/>
      <c r="AC295" s="141"/>
      <c r="AD295" s="141"/>
      <c r="AE295" s="141"/>
      <c r="AF295" s="141"/>
      <c r="AG295" s="118" t="str">
        <f t="shared" si="38"/>
        <v xml:space="preserve"> </v>
      </c>
      <c r="AH295" s="141"/>
      <c r="AI295" s="141"/>
      <c r="AJ295" s="141"/>
      <c r="AK295" s="118" t="str">
        <f t="shared" si="39"/>
        <v xml:space="preserve"> </v>
      </c>
      <c r="AL295" s="141"/>
    </row>
    <row r="296" spans="1:38" s="224" customFormat="1" ht="12.75" x14ac:dyDescent="0.2">
      <c r="A296" s="223">
        <v>291</v>
      </c>
      <c r="B296" s="141"/>
      <c r="C296" s="135"/>
      <c r="D296" s="141"/>
      <c r="E296" s="141"/>
      <c r="F296" s="141"/>
      <c r="G296" s="141"/>
      <c r="H296" s="118" t="str">
        <f t="shared" si="32"/>
        <v xml:space="preserve"> </v>
      </c>
      <c r="I296" s="141"/>
      <c r="J296" s="141"/>
      <c r="K296" s="118" t="str">
        <f t="shared" si="33"/>
        <v xml:space="preserve"> </v>
      </c>
      <c r="L296" s="141"/>
      <c r="M296" s="141"/>
      <c r="N296" s="118" t="str">
        <f t="shared" si="34"/>
        <v xml:space="preserve"> </v>
      </c>
      <c r="O296" s="141"/>
      <c r="P296" s="141"/>
      <c r="Q296" s="118" t="str">
        <f t="shared" si="35"/>
        <v xml:space="preserve"> </v>
      </c>
      <c r="R296" s="141"/>
      <c r="S296" s="141"/>
      <c r="T296" s="118" t="str">
        <f t="shared" si="36"/>
        <v xml:space="preserve"> </v>
      </c>
      <c r="U296" s="141"/>
      <c r="V296" s="141"/>
      <c r="W296" s="118" t="str">
        <f t="shared" si="37"/>
        <v xml:space="preserve"> </v>
      </c>
      <c r="X296" s="141"/>
      <c r="Y296" s="141"/>
      <c r="Z296" s="141"/>
      <c r="AA296" s="141"/>
      <c r="AB296" s="141"/>
      <c r="AC296" s="141"/>
      <c r="AD296" s="141"/>
      <c r="AE296" s="141"/>
      <c r="AF296" s="141"/>
      <c r="AG296" s="118" t="str">
        <f t="shared" si="38"/>
        <v xml:space="preserve"> </v>
      </c>
      <c r="AH296" s="141"/>
      <c r="AI296" s="141"/>
      <c r="AJ296" s="141"/>
      <c r="AK296" s="118" t="str">
        <f t="shared" si="39"/>
        <v xml:space="preserve"> </v>
      </c>
      <c r="AL296" s="141"/>
    </row>
    <row r="297" spans="1:38" s="224" customFormat="1" ht="12.75" x14ac:dyDescent="0.2">
      <c r="A297" s="223">
        <v>292</v>
      </c>
      <c r="B297" s="141"/>
      <c r="C297" s="135"/>
      <c r="D297" s="141"/>
      <c r="E297" s="141"/>
      <c r="F297" s="141"/>
      <c r="G297" s="141"/>
      <c r="H297" s="118" t="str">
        <f t="shared" si="32"/>
        <v xml:space="preserve"> </v>
      </c>
      <c r="I297" s="141"/>
      <c r="J297" s="141"/>
      <c r="K297" s="118" t="str">
        <f t="shared" si="33"/>
        <v xml:space="preserve"> </v>
      </c>
      <c r="L297" s="141"/>
      <c r="M297" s="141"/>
      <c r="N297" s="118" t="str">
        <f t="shared" si="34"/>
        <v xml:space="preserve"> </v>
      </c>
      <c r="O297" s="141"/>
      <c r="P297" s="141"/>
      <c r="Q297" s="118" t="str">
        <f t="shared" si="35"/>
        <v xml:space="preserve"> </v>
      </c>
      <c r="R297" s="141"/>
      <c r="S297" s="141"/>
      <c r="T297" s="118" t="str">
        <f t="shared" si="36"/>
        <v xml:space="preserve"> </v>
      </c>
      <c r="U297" s="141"/>
      <c r="V297" s="141"/>
      <c r="W297" s="118" t="str">
        <f t="shared" si="37"/>
        <v xml:space="preserve"> </v>
      </c>
      <c r="X297" s="141"/>
      <c r="Y297" s="141"/>
      <c r="Z297" s="141"/>
      <c r="AA297" s="141"/>
      <c r="AB297" s="141"/>
      <c r="AC297" s="141"/>
      <c r="AD297" s="141"/>
      <c r="AE297" s="141"/>
      <c r="AF297" s="141"/>
      <c r="AG297" s="118" t="str">
        <f t="shared" si="38"/>
        <v xml:space="preserve"> </v>
      </c>
      <c r="AH297" s="141"/>
      <c r="AI297" s="141"/>
      <c r="AJ297" s="141"/>
      <c r="AK297" s="118" t="str">
        <f t="shared" si="39"/>
        <v xml:space="preserve"> </v>
      </c>
      <c r="AL297" s="141"/>
    </row>
    <row r="298" spans="1:38" s="224" customFormat="1" ht="12.75" x14ac:dyDescent="0.2">
      <c r="A298" s="223">
        <v>293</v>
      </c>
      <c r="B298" s="141"/>
      <c r="C298" s="135"/>
      <c r="D298" s="141"/>
      <c r="E298" s="141"/>
      <c r="F298" s="141"/>
      <c r="G298" s="141"/>
      <c r="H298" s="118" t="str">
        <f t="shared" si="32"/>
        <v xml:space="preserve"> </v>
      </c>
      <c r="I298" s="141"/>
      <c r="J298" s="141"/>
      <c r="K298" s="118" t="str">
        <f t="shared" si="33"/>
        <v xml:space="preserve"> </v>
      </c>
      <c r="L298" s="141"/>
      <c r="M298" s="141"/>
      <c r="N298" s="118" t="str">
        <f t="shared" si="34"/>
        <v xml:space="preserve"> </v>
      </c>
      <c r="O298" s="141"/>
      <c r="P298" s="141"/>
      <c r="Q298" s="118" t="str">
        <f t="shared" si="35"/>
        <v xml:space="preserve"> </v>
      </c>
      <c r="R298" s="141"/>
      <c r="S298" s="141"/>
      <c r="T298" s="118" t="str">
        <f t="shared" si="36"/>
        <v xml:space="preserve"> </v>
      </c>
      <c r="U298" s="141"/>
      <c r="V298" s="141"/>
      <c r="W298" s="118" t="str">
        <f t="shared" si="37"/>
        <v xml:space="preserve"> </v>
      </c>
      <c r="X298" s="141"/>
      <c r="Y298" s="141"/>
      <c r="Z298" s="141"/>
      <c r="AA298" s="141"/>
      <c r="AB298" s="141"/>
      <c r="AC298" s="141"/>
      <c r="AD298" s="141"/>
      <c r="AE298" s="141"/>
      <c r="AF298" s="141"/>
      <c r="AG298" s="118" t="str">
        <f t="shared" si="38"/>
        <v xml:space="preserve"> </v>
      </c>
      <c r="AH298" s="141"/>
      <c r="AI298" s="141"/>
      <c r="AJ298" s="141"/>
      <c r="AK298" s="118" t="str">
        <f t="shared" si="39"/>
        <v xml:space="preserve"> </v>
      </c>
      <c r="AL298" s="141"/>
    </row>
    <row r="299" spans="1:38" s="224" customFormat="1" ht="12.75" x14ac:dyDescent="0.2">
      <c r="A299" s="223">
        <v>294</v>
      </c>
      <c r="B299" s="141"/>
      <c r="C299" s="135"/>
      <c r="D299" s="141"/>
      <c r="E299" s="141"/>
      <c r="F299" s="141"/>
      <c r="G299" s="141"/>
      <c r="H299" s="118" t="str">
        <f t="shared" si="32"/>
        <v xml:space="preserve"> </v>
      </c>
      <c r="I299" s="141"/>
      <c r="J299" s="141"/>
      <c r="K299" s="118" t="str">
        <f t="shared" si="33"/>
        <v xml:space="preserve"> </v>
      </c>
      <c r="L299" s="141"/>
      <c r="M299" s="141"/>
      <c r="N299" s="118" t="str">
        <f t="shared" si="34"/>
        <v xml:space="preserve"> </v>
      </c>
      <c r="O299" s="141"/>
      <c r="P299" s="141"/>
      <c r="Q299" s="118" t="str">
        <f t="shared" si="35"/>
        <v xml:space="preserve"> </v>
      </c>
      <c r="R299" s="141"/>
      <c r="S299" s="141"/>
      <c r="T299" s="118" t="str">
        <f t="shared" si="36"/>
        <v xml:space="preserve"> </v>
      </c>
      <c r="U299" s="141"/>
      <c r="V299" s="141"/>
      <c r="W299" s="118" t="str">
        <f t="shared" si="37"/>
        <v xml:space="preserve"> </v>
      </c>
      <c r="X299" s="141"/>
      <c r="Y299" s="141"/>
      <c r="Z299" s="141"/>
      <c r="AA299" s="141"/>
      <c r="AB299" s="141"/>
      <c r="AC299" s="141"/>
      <c r="AD299" s="141"/>
      <c r="AE299" s="141"/>
      <c r="AF299" s="141"/>
      <c r="AG299" s="118" t="str">
        <f t="shared" si="38"/>
        <v xml:space="preserve"> </v>
      </c>
      <c r="AH299" s="141"/>
      <c r="AI299" s="141"/>
      <c r="AJ299" s="141"/>
      <c r="AK299" s="118" t="str">
        <f t="shared" si="39"/>
        <v xml:space="preserve"> </v>
      </c>
      <c r="AL299" s="141"/>
    </row>
    <row r="300" spans="1:38" s="224" customFormat="1" ht="12.75" x14ac:dyDescent="0.2">
      <c r="A300" s="223">
        <v>295</v>
      </c>
      <c r="B300" s="141"/>
      <c r="C300" s="135"/>
      <c r="D300" s="141"/>
      <c r="E300" s="141"/>
      <c r="F300" s="141"/>
      <c r="G300" s="141"/>
      <c r="H300" s="118" t="str">
        <f t="shared" si="32"/>
        <v xml:space="preserve"> </v>
      </c>
      <c r="I300" s="141"/>
      <c r="J300" s="141"/>
      <c r="K300" s="118" t="str">
        <f t="shared" si="33"/>
        <v xml:space="preserve"> </v>
      </c>
      <c r="L300" s="141"/>
      <c r="M300" s="141"/>
      <c r="N300" s="118" t="str">
        <f t="shared" si="34"/>
        <v xml:space="preserve"> </v>
      </c>
      <c r="O300" s="141"/>
      <c r="P300" s="141"/>
      <c r="Q300" s="118" t="str">
        <f t="shared" si="35"/>
        <v xml:space="preserve"> </v>
      </c>
      <c r="R300" s="141"/>
      <c r="S300" s="141"/>
      <c r="T300" s="118" t="str">
        <f t="shared" si="36"/>
        <v xml:space="preserve"> </v>
      </c>
      <c r="U300" s="141"/>
      <c r="V300" s="141"/>
      <c r="W300" s="118" t="str">
        <f t="shared" si="37"/>
        <v xml:space="preserve"> </v>
      </c>
      <c r="X300" s="141"/>
      <c r="Y300" s="141"/>
      <c r="Z300" s="141"/>
      <c r="AA300" s="141"/>
      <c r="AB300" s="141"/>
      <c r="AC300" s="141"/>
      <c r="AD300" s="141"/>
      <c r="AE300" s="141"/>
      <c r="AF300" s="141"/>
      <c r="AG300" s="118" t="str">
        <f t="shared" si="38"/>
        <v xml:space="preserve"> </v>
      </c>
      <c r="AH300" s="141"/>
      <c r="AI300" s="141"/>
      <c r="AJ300" s="141"/>
      <c r="AK300" s="118" t="str">
        <f t="shared" si="39"/>
        <v xml:space="preserve"> </v>
      </c>
      <c r="AL300" s="141"/>
    </row>
    <row r="301" spans="1:38" s="224" customFormat="1" ht="12.75" x14ac:dyDescent="0.2">
      <c r="A301" s="223">
        <v>296</v>
      </c>
      <c r="B301" s="141"/>
      <c r="C301" s="135"/>
      <c r="D301" s="141"/>
      <c r="E301" s="141"/>
      <c r="F301" s="141"/>
      <c r="G301" s="141"/>
      <c r="H301" s="118" t="str">
        <f t="shared" si="32"/>
        <v xml:space="preserve"> </v>
      </c>
      <c r="I301" s="141"/>
      <c r="J301" s="141"/>
      <c r="K301" s="118" t="str">
        <f t="shared" si="33"/>
        <v xml:space="preserve"> </v>
      </c>
      <c r="L301" s="141"/>
      <c r="M301" s="141"/>
      <c r="N301" s="118" t="str">
        <f t="shared" si="34"/>
        <v xml:space="preserve"> </v>
      </c>
      <c r="O301" s="141"/>
      <c r="P301" s="141"/>
      <c r="Q301" s="118" t="str">
        <f t="shared" si="35"/>
        <v xml:space="preserve"> </v>
      </c>
      <c r="R301" s="141"/>
      <c r="S301" s="141"/>
      <c r="T301" s="118" t="str">
        <f t="shared" si="36"/>
        <v xml:space="preserve"> </v>
      </c>
      <c r="U301" s="141"/>
      <c r="V301" s="141"/>
      <c r="W301" s="118" t="str">
        <f t="shared" si="37"/>
        <v xml:space="preserve"> </v>
      </c>
      <c r="X301" s="141"/>
      <c r="Y301" s="141"/>
      <c r="Z301" s="141"/>
      <c r="AA301" s="141"/>
      <c r="AB301" s="141"/>
      <c r="AC301" s="141"/>
      <c r="AD301" s="141"/>
      <c r="AE301" s="141"/>
      <c r="AF301" s="141"/>
      <c r="AG301" s="118" t="str">
        <f t="shared" si="38"/>
        <v xml:space="preserve"> </v>
      </c>
      <c r="AH301" s="141"/>
      <c r="AI301" s="141"/>
      <c r="AJ301" s="141"/>
      <c r="AK301" s="118" t="str">
        <f t="shared" si="39"/>
        <v xml:space="preserve"> </v>
      </c>
      <c r="AL301" s="141"/>
    </row>
    <row r="302" spans="1:38" s="224" customFormat="1" ht="12.75" x14ac:dyDescent="0.2">
      <c r="A302" s="223">
        <v>297</v>
      </c>
      <c r="B302" s="141"/>
      <c r="C302" s="135"/>
      <c r="D302" s="141"/>
      <c r="E302" s="141"/>
      <c r="F302" s="141"/>
      <c r="G302" s="141"/>
      <c r="H302" s="118" t="str">
        <f t="shared" si="32"/>
        <v xml:space="preserve"> </v>
      </c>
      <c r="I302" s="141"/>
      <c r="J302" s="141"/>
      <c r="K302" s="118" t="str">
        <f t="shared" si="33"/>
        <v xml:space="preserve"> </v>
      </c>
      <c r="L302" s="141"/>
      <c r="M302" s="141"/>
      <c r="N302" s="118" t="str">
        <f t="shared" si="34"/>
        <v xml:space="preserve"> </v>
      </c>
      <c r="O302" s="141"/>
      <c r="P302" s="141"/>
      <c r="Q302" s="118" t="str">
        <f t="shared" si="35"/>
        <v xml:space="preserve"> </v>
      </c>
      <c r="R302" s="141"/>
      <c r="S302" s="141"/>
      <c r="T302" s="118" t="str">
        <f t="shared" si="36"/>
        <v xml:space="preserve"> </v>
      </c>
      <c r="U302" s="141"/>
      <c r="V302" s="141"/>
      <c r="W302" s="118" t="str">
        <f t="shared" si="37"/>
        <v xml:space="preserve"> </v>
      </c>
      <c r="X302" s="141"/>
      <c r="Y302" s="141"/>
      <c r="Z302" s="141"/>
      <c r="AA302" s="141"/>
      <c r="AB302" s="141"/>
      <c r="AC302" s="141"/>
      <c r="AD302" s="141"/>
      <c r="AE302" s="141"/>
      <c r="AF302" s="141"/>
      <c r="AG302" s="118" t="str">
        <f t="shared" si="38"/>
        <v xml:space="preserve"> </v>
      </c>
      <c r="AH302" s="141"/>
      <c r="AI302" s="141"/>
      <c r="AJ302" s="141"/>
      <c r="AK302" s="118" t="str">
        <f t="shared" si="39"/>
        <v xml:space="preserve"> </v>
      </c>
      <c r="AL302" s="141"/>
    </row>
    <row r="303" spans="1:38" s="224" customFormat="1" ht="12.75" x14ac:dyDescent="0.2">
      <c r="A303" s="223">
        <v>298</v>
      </c>
      <c r="B303" s="141"/>
      <c r="C303" s="135"/>
      <c r="D303" s="141"/>
      <c r="E303" s="141"/>
      <c r="F303" s="141"/>
      <c r="G303" s="141"/>
      <c r="H303" s="118" t="str">
        <f t="shared" si="32"/>
        <v xml:space="preserve"> </v>
      </c>
      <c r="I303" s="141"/>
      <c r="J303" s="141"/>
      <c r="K303" s="118" t="str">
        <f t="shared" si="33"/>
        <v xml:space="preserve"> </v>
      </c>
      <c r="L303" s="141"/>
      <c r="M303" s="141"/>
      <c r="N303" s="118" t="str">
        <f t="shared" si="34"/>
        <v xml:space="preserve"> </v>
      </c>
      <c r="O303" s="141"/>
      <c r="P303" s="141"/>
      <c r="Q303" s="118" t="str">
        <f t="shared" si="35"/>
        <v xml:space="preserve"> </v>
      </c>
      <c r="R303" s="141"/>
      <c r="S303" s="141"/>
      <c r="T303" s="118" t="str">
        <f t="shared" si="36"/>
        <v xml:space="preserve"> </v>
      </c>
      <c r="U303" s="141"/>
      <c r="V303" s="141"/>
      <c r="W303" s="118" t="str">
        <f t="shared" si="37"/>
        <v xml:space="preserve"> </v>
      </c>
      <c r="X303" s="141"/>
      <c r="Y303" s="141"/>
      <c r="Z303" s="141"/>
      <c r="AA303" s="141"/>
      <c r="AB303" s="141"/>
      <c r="AC303" s="141"/>
      <c r="AD303" s="141"/>
      <c r="AE303" s="141"/>
      <c r="AF303" s="141"/>
      <c r="AG303" s="118" t="str">
        <f t="shared" si="38"/>
        <v xml:space="preserve"> </v>
      </c>
      <c r="AH303" s="141"/>
      <c r="AI303" s="141"/>
      <c r="AJ303" s="141"/>
      <c r="AK303" s="118" t="str">
        <f t="shared" si="39"/>
        <v xml:space="preserve"> </v>
      </c>
      <c r="AL303" s="141"/>
    </row>
    <row r="304" spans="1:38" s="224" customFormat="1" ht="12.75" x14ac:dyDescent="0.2">
      <c r="A304" s="223">
        <v>299</v>
      </c>
      <c r="B304" s="141"/>
      <c r="C304" s="135"/>
      <c r="D304" s="141"/>
      <c r="E304" s="141"/>
      <c r="F304" s="141"/>
      <c r="G304" s="141"/>
      <c r="H304" s="118" t="str">
        <f t="shared" si="32"/>
        <v xml:space="preserve"> </v>
      </c>
      <c r="I304" s="141"/>
      <c r="J304" s="141"/>
      <c r="K304" s="118" t="str">
        <f t="shared" si="33"/>
        <v xml:space="preserve"> </v>
      </c>
      <c r="L304" s="141"/>
      <c r="M304" s="141"/>
      <c r="N304" s="118" t="str">
        <f t="shared" si="34"/>
        <v xml:space="preserve"> </v>
      </c>
      <c r="O304" s="141"/>
      <c r="P304" s="141"/>
      <c r="Q304" s="118" t="str">
        <f t="shared" si="35"/>
        <v xml:space="preserve"> </v>
      </c>
      <c r="R304" s="141"/>
      <c r="S304" s="141"/>
      <c r="T304" s="118" t="str">
        <f t="shared" si="36"/>
        <v xml:space="preserve"> </v>
      </c>
      <c r="U304" s="141"/>
      <c r="V304" s="141"/>
      <c r="W304" s="118" t="str">
        <f t="shared" si="37"/>
        <v xml:space="preserve"> </v>
      </c>
      <c r="X304" s="141"/>
      <c r="Y304" s="141"/>
      <c r="Z304" s="141"/>
      <c r="AA304" s="141"/>
      <c r="AB304" s="141"/>
      <c r="AC304" s="141"/>
      <c r="AD304" s="141"/>
      <c r="AE304" s="141"/>
      <c r="AF304" s="141"/>
      <c r="AG304" s="118" t="str">
        <f t="shared" si="38"/>
        <v xml:space="preserve"> </v>
      </c>
      <c r="AH304" s="141"/>
      <c r="AI304" s="141"/>
      <c r="AJ304" s="141"/>
      <c r="AK304" s="118" t="str">
        <f t="shared" si="39"/>
        <v xml:space="preserve"> </v>
      </c>
      <c r="AL304" s="141"/>
    </row>
    <row r="305" spans="1:38" s="224" customFormat="1" ht="12.75" x14ac:dyDescent="0.2">
      <c r="A305" s="223">
        <v>300</v>
      </c>
      <c r="B305" s="141"/>
      <c r="C305" s="135"/>
      <c r="D305" s="141"/>
      <c r="E305" s="141"/>
      <c r="F305" s="141"/>
      <c r="G305" s="141"/>
      <c r="H305" s="118" t="str">
        <f t="shared" si="32"/>
        <v xml:space="preserve"> </v>
      </c>
      <c r="I305" s="141"/>
      <c r="J305" s="141"/>
      <c r="K305" s="118" t="str">
        <f t="shared" si="33"/>
        <v xml:space="preserve"> </v>
      </c>
      <c r="L305" s="141"/>
      <c r="M305" s="141"/>
      <c r="N305" s="118" t="str">
        <f t="shared" si="34"/>
        <v xml:space="preserve"> </v>
      </c>
      <c r="O305" s="141"/>
      <c r="P305" s="141"/>
      <c r="Q305" s="118" t="str">
        <f t="shared" si="35"/>
        <v xml:space="preserve"> </v>
      </c>
      <c r="R305" s="141"/>
      <c r="S305" s="141"/>
      <c r="T305" s="118" t="str">
        <f t="shared" si="36"/>
        <v xml:space="preserve"> </v>
      </c>
      <c r="U305" s="141"/>
      <c r="V305" s="141"/>
      <c r="W305" s="118" t="str">
        <f t="shared" si="37"/>
        <v xml:space="preserve"> </v>
      </c>
      <c r="X305" s="141"/>
      <c r="Y305" s="141"/>
      <c r="Z305" s="141"/>
      <c r="AA305" s="141"/>
      <c r="AB305" s="141"/>
      <c r="AC305" s="141"/>
      <c r="AD305" s="141"/>
      <c r="AE305" s="141"/>
      <c r="AF305" s="141"/>
      <c r="AG305" s="118" t="str">
        <f t="shared" si="38"/>
        <v xml:space="preserve"> </v>
      </c>
      <c r="AH305" s="141"/>
      <c r="AI305" s="141"/>
      <c r="AJ305" s="141"/>
      <c r="AK305" s="118" t="str">
        <f t="shared" si="39"/>
        <v xml:space="preserve"> </v>
      </c>
      <c r="AL305" s="141"/>
    </row>
    <row r="306" spans="1:38" s="129" customFormat="1" ht="12.75" x14ac:dyDescent="0.2">
      <c r="A306" s="121" t="s">
        <v>18</v>
      </c>
      <c r="B306" s="121"/>
      <c r="C306" s="122"/>
      <c r="D306" s="121"/>
      <c r="E306" s="122"/>
      <c r="F306" s="121"/>
      <c r="G306" s="123"/>
      <c r="H306" s="123"/>
      <c r="I306" s="121"/>
      <c r="J306" s="123"/>
      <c r="K306" s="123"/>
      <c r="L306" s="121"/>
      <c r="M306" s="123"/>
      <c r="N306" s="123"/>
      <c r="O306" s="121"/>
      <c r="P306" s="123"/>
      <c r="Q306" s="123"/>
      <c r="R306" s="121"/>
      <c r="S306" s="123"/>
      <c r="T306" s="123"/>
      <c r="U306" s="121"/>
      <c r="V306" s="123"/>
      <c r="W306" s="123"/>
      <c r="X306" s="122"/>
      <c r="Y306" s="123"/>
      <c r="Z306" s="123"/>
      <c r="AA306" s="121"/>
      <c r="AB306" s="123"/>
      <c r="AC306" s="121"/>
      <c r="AD306" s="122"/>
      <c r="AE306" s="123"/>
      <c r="AF306" s="121"/>
      <c r="AG306" s="123"/>
      <c r="AH306" s="122"/>
      <c r="AI306" s="123"/>
      <c r="AJ306" s="121"/>
      <c r="AK306" s="123"/>
      <c r="AL306" s="121"/>
    </row>
  </sheetData>
  <sheetProtection password="87FA" sheet="1" objects="1" scenarios="1" selectLockedCells="1"/>
  <protectedRanges>
    <protectedRange sqref="D1 A1:B1 AC1" name="Rango3"/>
    <protectedRange sqref="C6:C305" name="Rango1_3"/>
  </protectedRanges>
  <dataConsolidate/>
  <mergeCells count="17">
    <mergeCell ref="I4:K4"/>
    <mergeCell ref="A2:AL2"/>
    <mergeCell ref="A1:AL1"/>
    <mergeCell ref="AD4:AG4"/>
    <mergeCell ref="AH4:AK4"/>
    <mergeCell ref="AL4:AL5"/>
    <mergeCell ref="AC4:AC5"/>
    <mergeCell ref="AC3:AL3"/>
    <mergeCell ref="D3:AB3"/>
    <mergeCell ref="D4:D5"/>
    <mergeCell ref="E4:E5"/>
    <mergeCell ref="L4:N4"/>
    <mergeCell ref="O4:Q4"/>
    <mergeCell ref="X4:X5"/>
    <mergeCell ref="R4:T4"/>
    <mergeCell ref="U4:W4"/>
    <mergeCell ref="F4:H4"/>
  </mergeCells>
  <dataValidations count="2">
    <dataValidation type="list" allowBlank="1" showInputMessage="1" showErrorMessage="1" sqref="C6:C305">
      <formula1>DEPORTE</formula1>
    </dataValidation>
    <dataValidation type="list" allowBlank="1" showInputMessage="1" showErrorMessage="1" sqref="B6:B305">
      <formula1>SECTOR</formula1>
    </dataValidation>
  </dataValidations>
  <pageMargins left="0.25" right="0.25" top="0.75" bottom="0.75" header="0.3" footer="0.3"/>
  <pageSetup scale="1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4"/>
  <sheetViews>
    <sheetView showGridLines="0" zoomScale="90" zoomScaleNormal="90" zoomScaleSheetLayoutView="9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baseColWidth="10" defaultColWidth="15.140625" defaultRowHeight="15" customHeight="1" x14ac:dyDescent="0.2"/>
  <cols>
    <col min="1" max="1" width="5.7109375" style="130" customWidth="1"/>
    <col min="2" max="4" width="28.28515625" style="130" customWidth="1"/>
    <col min="5" max="5" width="39.42578125" style="131" customWidth="1"/>
    <col min="6" max="6" width="35.28515625" style="130" customWidth="1"/>
    <col min="7" max="7" width="23.42578125" style="131" customWidth="1"/>
    <col min="8" max="8" width="34" style="131" customWidth="1"/>
    <col min="9" max="11" width="10" style="115" customWidth="1"/>
    <col min="12" max="16384" width="15.140625" style="115"/>
  </cols>
  <sheetData>
    <row r="1" spans="1:8" s="114" customFormat="1" ht="37.5" customHeight="1" x14ac:dyDescent="0.35">
      <c r="A1" s="410" t="s">
        <v>624</v>
      </c>
      <c r="B1" s="410"/>
      <c r="C1" s="410"/>
      <c r="D1" s="410"/>
      <c r="E1" s="410"/>
      <c r="F1" s="410"/>
      <c r="G1" s="410"/>
      <c r="H1" s="410"/>
    </row>
    <row r="2" spans="1:8" s="114" customFormat="1" ht="23.25" x14ac:dyDescent="0.35">
      <c r="A2" s="409" t="s">
        <v>622</v>
      </c>
      <c r="B2" s="409"/>
      <c r="C2" s="409"/>
      <c r="D2" s="409"/>
      <c r="E2" s="409"/>
      <c r="F2" s="409"/>
      <c r="G2" s="409"/>
      <c r="H2" s="409"/>
    </row>
    <row r="3" spans="1:8" s="114" customFormat="1" ht="25.5" customHeight="1" x14ac:dyDescent="0.35">
      <c r="A3" s="246" t="s">
        <v>220</v>
      </c>
      <c r="B3" s="246" t="s">
        <v>554</v>
      </c>
      <c r="C3" s="246" t="s">
        <v>549</v>
      </c>
      <c r="D3" s="246" t="s">
        <v>558</v>
      </c>
      <c r="E3" s="246" t="s">
        <v>555</v>
      </c>
      <c r="F3" s="246" t="s">
        <v>556</v>
      </c>
      <c r="G3" s="246" t="s">
        <v>557</v>
      </c>
      <c r="H3" s="246" t="s">
        <v>608</v>
      </c>
    </row>
    <row r="4" spans="1:8" s="224" customFormat="1" ht="27.75" customHeight="1" x14ac:dyDescent="0.2">
      <c r="A4" s="223">
        <v>1</v>
      </c>
      <c r="B4" s="141"/>
      <c r="C4" s="141"/>
      <c r="D4" s="141"/>
      <c r="E4" s="135"/>
      <c r="F4" s="141"/>
      <c r="G4" s="141"/>
      <c r="H4" s="141"/>
    </row>
    <row r="5" spans="1:8" s="224" customFormat="1" ht="12.75" x14ac:dyDescent="0.2">
      <c r="A5" s="223">
        <v>2</v>
      </c>
      <c r="B5" s="141"/>
      <c r="C5" s="141"/>
      <c r="D5" s="141"/>
      <c r="E5" s="135"/>
      <c r="F5" s="141"/>
      <c r="G5" s="141"/>
      <c r="H5" s="141"/>
    </row>
    <row r="6" spans="1:8" s="224" customFormat="1" ht="12.75" x14ac:dyDescent="0.2">
      <c r="A6" s="223">
        <v>3</v>
      </c>
      <c r="B6" s="141"/>
      <c r="C6" s="141"/>
      <c r="D6" s="141"/>
      <c r="E6" s="135"/>
      <c r="F6" s="141"/>
      <c r="G6" s="141"/>
      <c r="H6" s="141"/>
    </row>
    <row r="7" spans="1:8" s="224" customFormat="1" ht="12.75" x14ac:dyDescent="0.2">
      <c r="A7" s="223">
        <v>4</v>
      </c>
      <c r="B7" s="141"/>
      <c r="C7" s="141"/>
      <c r="D7" s="141"/>
      <c r="E7" s="135"/>
      <c r="F7" s="141"/>
      <c r="G7" s="141"/>
      <c r="H7" s="141"/>
    </row>
    <row r="8" spans="1:8" s="224" customFormat="1" ht="12.75" x14ac:dyDescent="0.2">
      <c r="A8" s="223">
        <v>5</v>
      </c>
      <c r="B8" s="141"/>
      <c r="C8" s="141"/>
      <c r="D8" s="141"/>
      <c r="E8" s="135"/>
      <c r="F8" s="141"/>
      <c r="G8" s="141"/>
      <c r="H8" s="141"/>
    </row>
    <row r="9" spans="1:8" s="224" customFormat="1" ht="12.75" x14ac:dyDescent="0.2">
      <c r="A9" s="223">
        <v>6</v>
      </c>
      <c r="B9" s="141"/>
      <c r="C9" s="141"/>
      <c r="D9" s="141"/>
      <c r="E9" s="135"/>
      <c r="F9" s="141"/>
      <c r="G9" s="141"/>
      <c r="H9" s="141"/>
    </row>
    <row r="10" spans="1:8" s="224" customFormat="1" ht="12.75" x14ac:dyDescent="0.2">
      <c r="A10" s="223">
        <v>7</v>
      </c>
      <c r="B10" s="141"/>
      <c r="C10" s="141"/>
      <c r="D10" s="141"/>
      <c r="E10" s="135"/>
      <c r="F10" s="141"/>
      <c r="G10" s="141"/>
      <c r="H10" s="141"/>
    </row>
    <row r="11" spans="1:8" s="224" customFormat="1" ht="12.75" x14ac:dyDescent="0.2">
      <c r="A11" s="223">
        <v>8</v>
      </c>
      <c r="B11" s="141"/>
      <c r="C11" s="141"/>
      <c r="D11" s="141"/>
      <c r="E11" s="135"/>
      <c r="F11" s="141"/>
      <c r="G11" s="141"/>
      <c r="H11" s="141"/>
    </row>
    <row r="12" spans="1:8" s="224" customFormat="1" ht="12.75" x14ac:dyDescent="0.2">
      <c r="A12" s="223">
        <v>9</v>
      </c>
      <c r="B12" s="141"/>
      <c r="C12" s="141"/>
      <c r="D12" s="141"/>
      <c r="E12" s="135"/>
      <c r="F12" s="141"/>
      <c r="G12" s="141"/>
      <c r="H12" s="141"/>
    </row>
    <row r="13" spans="1:8" s="224" customFormat="1" ht="12.75" x14ac:dyDescent="0.2">
      <c r="A13" s="223">
        <v>10</v>
      </c>
      <c r="B13" s="141"/>
      <c r="C13" s="141"/>
      <c r="D13" s="141"/>
      <c r="E13" s="135"/>
      <c r="F13" s="141"/>
      <c r="G13" s="141"/>
      <c r="H13" s="141"/>
    </row>
    <row r="14" spans="1:8" s="224" customFormat="1" ht="12.75" x14ac:dyDescent="0.2">
      <c r="A14" s="223">
        <v>11</v>
      </c>
      <c r="B14" s="141"/>
      <c r="C14" s="141"/>
      <c r="D14" s="141"/>
      <c r="E14" s="135"/>
      <c r="F14" s="141"/>
      <c r="G14" s="141"/>
      <c r="H14" s="141"/>
    </row>
    <row r="15" spans="1:8" s="224" customFormat="1" ht="12.75" x14ac:dyDescent="0.2">
      <c r="A15" s="223">
        <v>12</v>
      </c>
      <c r="B15" s="141"/>
      <c r="C15" s="141"/>
      <c r="D15" s="141"/>
      <c r="E15" s="135"/>
      <c r="F15" s="141"/>
      <c r="G15" s="141"/>
      <c r="H15" s="141"/>
    </row>
    <row r="16" spans="1:8" s="224" customFormat="1" ht="12.75" x14ac:dyDescent="0.2">
      <c r="A16" s="223">
        <v>13</v>
      </c>
      <c r="B16" s="141"/>
      <c r="C16" s="141"/>
      <c r="D16" s="141"/>
      <c r="E16" s="135"/>
      <c r="F16" s="141"/>
      <c r="G16" s="141"/>
      <c r="H16" s="141"/>
    </row>
    <row r="17" spans="1:8" s="224" customFormat="1" ht="12.75" x14ac:dyDescent="0.2">
      <c r="A17" s="223">
        <v>14</v>
      </c>
      <c r="B17" s="141"/>
      <c r="C17" s="141"/>
      <c r="D17" s="141"/>
      <c r="E17" s="135"/>
      <c r="F17" s="141"/>
      <c r="G17" s="141"/>
      <c r="H17" s="141"/>
    </row>
    <row r="18" spans="1:8" s="224" customFormat="1" ht="12.75" x14ac:dyDescent="0.2">
      <c r="A18" s="223">
        <v>15</v>
      </c>
      <c r="B18" s="141"/>
      <c r="C18" s="141"/>
      <c r="D18" s="141"/>
      <c r="E18" s="135"/>
      <c r="F18" s="141"/>
      <c r="G18" s="141"/>
      <c r="H18" s="141"/>
    </row>
    <row r="19" spans="1:8" s="224" customFormat="1" ht="12.75" x14ac:dyDescent="0.2">
      <c r="A19" s="223">
        <v>16</v>
      </c>
      <c r="B19" s="141"/>
      <c r="C19" s="141"/>
      <c r="D19" s="141"/>
      <c r="E19" s="135"/>
      <c r="F19" s="141"/>
      <c r="G19" s="141"/>
      <c r="H19" s="141"/>
    </row>
    <row r="20" spans="1:8" s="224" customFormat="1" ht="12.75" x14ac:dyDescent="0.2">
      <c r="A20" s="223">
        <v>17</v>
      </c>
      <c r="B20" s="141"/>
      <c r="C20" s="141"/>
      <c r="D20" s="141"/>
      <c r="E20" s="135"/>
      <c r="F20" s="141"/>
      <c r="G20" s="141"/>
      <c r="H20" s="141"/>
    </row>
    <row r="21" spans="1:8" s="224" customFormat="1" ht="12.75" x14ac:dyDescent="0.2">
      <c r="A21" s="223">
        <v>18</v>
      </c>
      <c r="B21" s="141"/>
      <c r="C21" s="141"/>
      <c r="D21" s="141"/>
      <c r="E21" s="135"/>
      <c r="F21" s="141"/>
      <c r="G21" s="141"/>
      <c r="H21" s="141"/>
    </row>
    <row r="22" spans="1:8" s="224" customFormat="1" ht="12.75" x14ac:dyDescent="0.2">
      <c r="A22" s="223">
        <v>19</v>
      </c>
      <c r="B22" s="141"/>
      <c r="C22" s="141"/>
      <c r="D22" s="141"/>
      <c r="E22" s="135"/>
      <c r="F22" s="141"/>
      <c r="G22" s="141"/>
      <c r="H22" s="141"/>
    </row>
    <row r="23" spans="1:8" s="224" customFormat="1" ht="12.75" x14ac:dyDescent="0.2">
      <c r="A23" s="223">
        <v>20</v>
      </c>
      <c r="B23" s="141"/>
      <c r="C23" s="141"/>
      <c r="D23" s="141"/>
      <c r="E23" s="135"/>
      <c r="F23" s="141"/>
      <c r="G23" s="141"/>
      <c r="H23" s="141"/>
    </row>
    <row r="24" spans="1:8" s="224" customFormat="1" ht="12.75" x14ac:dyDescent="0.2">
      <c r="A24" s="223">
        <v>21</v>
      </c>
      <c r="B24" s="141"/>
      <c r="C24" s="141"/>
      <c r="D24" s="141"/>
      <c r="E24" s="135"/>
      <c r="F24" s="141"/>
      <c r="G24" s="141"/>
      <c r="H24" s="141"/>
    </row>
    <row r="25" spans="1:8" s="224" customFormat="1" ht="12.75" x14ac:dyDescent="0.2">
      <c r="A25" s="223">
        <v>22</v>
      </c>
      <c r="B25" s="141"/>
      <c r="C25" s="141"/>
      <c r="D25" s="141"/>
      <c r="E25" s="135"/>
      <c r="F25" s="141"/>
      <c r="G25" s="141"/>
      <c r="H25" s="141"/>
    </row>
    <row r="26" spans="1:8" s="224" customFormat="1" ht="12.75" x14ac:dyDescent="0.2">
      <c r="A26" s="223">
        <v>23</v>
      </c>
      <c r="B26" s="141"/>
      <c r="C26" s="141"/>
      <c r="D26" s="141"/>
      <c r="E26" s="135"/>
      <c r="F26" s="141"/>
      <c r="G26" s="141"/>
      <c r="H26" s="141"/>
    </row>
    <row r="27" spans="1:8" s="224" customFormat="1" ht="12.75" x14ac:dyDescent="0.2">
      <c r="A27" s="223">
        <v>24</v>
      </c>
      <c r="B27" s="141"/>
      <c r="C27" s="141"/>
      <c r="D27" s="141"/>
      <c r="E27" s="135"/>
      <c r="F27" s="141"/>
      <c r="G27" s="141"/>
      <c r="H27" s="141"/>
    </row>
    <row r="28" spans="1:8" s="224" customFormat="1" ht="12.75" x14ac:dyDescent="0.2">
      <c r="A28" s="223">
        <v>25</v>
      </c>
      <c r="B28" s="141"/>
      <c r="C28" s="141"/>
      <c r="D28" s="141"/>
      <c r="E28" s="135"/>
      <c r="F28" s="141"/>
      <c r="G28" s="141"/>
      <c r="H28" s="141"/>
    </row>
    <row r="29" spans="1:8" s="224" customFormat="1" ht="12.75" x14ac:dyDescent="0.2">
      <c r="A29" s="223">
        <v>26</v>
      </c>
      <c r="B29" s="141"/>
      <c r="C29" s="141"/>
      <c r="D29" s="141"/>
      <c r="E29" s="135"/>
      <c r="F29" s="141"/>
      <c r="G29" s="141"/>
      <c r="H29" s="141"/>
    </row>
    <row r="30" spans="1:8" s="224" customFormat="1" ht="12.75" x14ac:dyDescent="0.2">
      <c r="A30" s="223">
        <v>27</v>
      </c>
      <c r="B30" s="141"/>
      <c r="C30" s="141"/>
      <c r="D30" s="141"/>
      <c r="E30" s="135"/>
      <c r="F30" s="141"/>
      <c r="G30" s="141"/>
      <c r="H30" s="141"/>
    </row>
    <row r="31" spans="1:8" s="224" customFormat="1" ht="12.75" x14ac:dyDescent="0.2">
      <c r="A31" s="223">
        <v>28</v>
      </c>
      <c r="B31" s="141"/>
      <c r="C31" s="141"/>
      <c r="D31" s="141"/>
      <c r="E31" s="135"/>
      <c r="F31" s="141"/>
      <c r="G31" s="141"/>
      <c r="H31" s="141"/>
    </row>
    <row r="32" spans="1:8" s="224" customFormat="1" ht="12.75" x14ac:dyDescent="0.2">
      <c r="A32" s="223">
        <v>29</v>
      </c>
      <c r="B32" s="141"/>
      <c r="C32" s="141"/>
      <c r="D32" s="141"/>
      <c r="E32" s="135"/>
      <c r="F32" s="141"/>
      <c r="G32" s="141"/>
      <c r="H32" s="141"/>
    </row>
    <row r="33" spans="1:8" s="224" customFormat="1" ht="12.75" x14ac:dyDescent="0.2">
      <c r="A33" s="223">
        <v>30</v>
      </c>
      <c r="B33" s="141"/>
      <c r="C33" s="141"/>
      <c r="D33" s="141"/>
      <c r="E33" s="135"/>
      <c r="F33" s="141"/>
      <c r="G33" s="141"/>
      <c r="H33" s="141"/>
    </row>
    <row r="34" spans="1:8" s="224" customFormat="1" ht="12.75" x14ac:dyDescent="0.2">
      <c r="A34" s="223">
        <v>31</v>
      </c>
      <c r="B34" s="141"/>
      <c r="C34" s="141"/>
      <c r="D34" s="141"/>
      <c r="E34" s="135"/>
      <c r="F34" s="141"/>
      <c r="G34" s="141"/>
      <c r="H34" s="141"/>
    </row>
    <row r="35" spans="1:8" s="224" customFormat="1" ht="12.75" x14ac:dyDescent="0.2">
      <c r="A35" s="223">
        <v>32</v>
      </c>
      <c r="B35" s="141"/>
      <c r="C35" s="141"/>
      <c r="D35" s="141"/>
      <c r="E35" s="135"/>
      <c r="F35" s="141"/>
      <c r="G35" s="141"/>
      <c r="H35" s="141"/>
    </row>
    <row r="36" spans="1:8" s="224" customFormat="1" ht="12.75" x14ac:dyDescent="0.2">
      <c r="A36" s="223">
        <v>33</v>
      </c>
      <c r="B36" s="141"/>
      <c r="C36" s="141"/>
      <c r="D36" s="141"/>
      <c r="E36" s="135"/>
      <c r="F36" s="141"/>
      <c r="G36" s="141"/>
      <c r="H36" s="141"/>
    </row>
    <row r="37" spans="1:8" s="224" customFormat="1" ht="12.75" x14ac:dyDescent="0.2">
      <c r="A37" s="223">
        <v>34</v>
      </c>
      <c r="B37" s="141"/>
      <c r="C37" s="141"/>
      <c r="D37" s="141"/>
      <c r="E37" s="135"/>
      <c r="F37" s="141"/>
      <c r="G37" s="141"/>
      <c r="H37" s="141"/>
    </row>
    <row r="38" spans="1:8" s="224" customFormat="1" ht="12.75" x14ac:dyDescent="0.2">
      <c r="A38" s="223">
        <v>35</v>
      </c>
      <c r="B38" s="141"/>
      <c r="C38" s="141"/>
      <c r="D38" s="141"/>
      <c r="E38" s="135"/>
      <c r="F38" s="141"/>
      <c r="G38" s="141"/>
      <c r="H38" s="141"/>
    </row>
    <row r="39" spans="1:8" s="224" customFormat="1" ht="12.75" x14ac:dyDescent="0.2">
      <c r="A39" s="223">
        <v>36</v>
      </c>
      <c r="B39" s="141"/>
      <c r="C39" s="141"/>
      <c r="D39" s="141"/>
      <c r="E39" s="135"/>
      <c r="F39" s="141"/>
      <c r="G39" s="141"/>
      <c r="H39" s="141"/>
    </row>
    <row r="40" spans="1:8" s="224" customFormat="1" ht="12.75" x14ac:dyDescent="0.2">
      <c r="A40" s="223">
        <v>37</v>
      </c>
      <c r="B40" s="141"/>
      <c r="C40" s="141"/>
      <c r="D40" s="141"/>
      <c r="E40" s="135"/>
      <c r="F40" s="141"/>
      <c r="G40" s="141"/>
      <c r="H40" s="141"/>
    </row>
    <row r="41" spans="1:8" s="224" customFormat="1" ht="12.75" x14ac:dyDescent="0.2">
      <c r="A41" s="223">
        <v>38</v>
      </c>
      <c r="B41" s="141"/>
      <c r="C41" s="141"/>
      <c r="D41" s="141"/>
      <c r="E41" s="135"/>
      <c r="F41" s="141"/>
      <c r="G41" s="141"/>
      <c r="H41" s="141"/>
    </row>
    <row r="42" spans="1:8" s="224" customFormat="1" ht="12.75" x14ac:dyDescent="0.2">
      <c r="A42" s="223">
        <v>39</v>
      </c>
      <c r="B42" s="141"/>
      <c r="C42" s="141"/>
      <c r="D42" s="141"/>
      <c r="E42" s="135"/>
      <c r="F42" s="141"/>
      <c r="G42" s="141"/>
      <c r="H42" s="141"/>
    </row>
    <row r="43" spans="1:8" s="224" customFormat="1" ht="12.75" x14ac:dyDescent="0.2">
      <c r="A43" s="223">
        <v>40</v>
      </c>
      <c r="B43" s="141"/>
      <c r="C43" s="141"/>
      <c r="D43" s="141"/>
      <c r="E43" s="135"/>
      <c r="F43" s="141"/>
      <c r="G43" s="141"/>
      <c r="H43" s="141"/>
    </row>
    <row r="44" spans="1:8" s="224" customFormat="1" ht="12.75" x14ac:dyDescent="0.2">
      <c r="A44" s="223">
        <v>41</v>
      </c>
      <c r="B44" s="141"/>
      <c r="C44" s="141"/>
      <c r="D44" s="141"/>
      <c r="E44" s="135"/>
      <c r="F44" s="141"/>
      <c r="G44" s="141"/>
      <c r="H44" s="141"/>
    </row>
    <row r="45" spans="1:8" s="224" customFormat="1" ht="12.75" x14ac:dyDescent="0.2">
      <c r="A45" s="223">
        <v>42</v>
      </c>
      <c r="B45" s="141"/>
      <c r="C45" s="141"/>
      <c r="D45" s="141"/>
      <c r="E45" s="135"/>
      <c r="F45" s="141"/>
      <c r="G45" s="141"/>
      <c r="H45" s="141"/>
    </row>
    <row r="46" spans="1:8" s="224" customFormat="1" ht="12.75" x14ac:dyDescent="0.2">
      <c r="A46" s="223">
        <v>43</v>
      </c>
      <c r="B46" s="141"/>
      <c r="C46" s="141"/>
      <c r="D46" s="141"/>
      <c r="E46" s="135"/>
      <c r="F46" s="141"/>
      <c r="G46" s="141"/>
      <c r="H46" s="141"/>
    </row>
    <row r="47" spans="1:8" s="224" customFormat="1" ht="12.75" x14ac:dyDescent="0.2">
      <c r="A47" s="223">
        <v>44</v>
      </c>
      <c r="B47" s="141"/>
      <c r="C47" s="141"/>
      <c r="D47" s="141"/>
      <c r="E47" s="135"/>
      <c r="F47" s="141"/>
      <c r="G47" s="141"/>
      <c r="H47" s="141"/>
    </row>
    <row r="48" spans="1:8" s="224" customFormat="1" ht="12.75" x14ac:dyDescent="0.2">
      <c r="A48" s="223">
        <v>45</v>
      </c>
      <c r="B48" s="141"/>
      <c r="C48" s="141"/>
      <c r="D48" s="141"/>
      <c r="E48" s="135"/>
      <c r="F48" s="141"/>
      <c r="G48" s="141"/>
      <c r="H48" s="141"/>
    </row>
    <row r="49" spans="1:8" s="224" customFormat="1" ht="12.75" x14ac:dyDescent="0.2">
      <c r="A49" s="223">
        <v>46</v>
      </c>
      <c r="B49" s="141"/>
      <c r="C49" s="141"/>
      <c r="D49" s="141"/>
      <c r="E49" s="135"/>
      <c r="F49" s="141"/>
      <c r="G49" s="141"/>
      <c r="H49" s="141"/>
    </row>
    <row r="50" spans="1:8" s="224" customFormat="1" ht="12.75" x14ac:dyDescent="0.2">
      <c r="A50" s="223">
        <v>47</v>
      </c>
      <c r="B50" s="141"/>
      <c r="C50" s="141"/>
      <c r="D50" s="141"/>
      <c r="E50" s="135"/>
      <c r="F50" s="141"/>
      <c r="G50" s="141"/>
      <c r="H50" s="141"/>
    </row>
    <row r="51" spans="1:8" s="224" customFormat="1" ht="12.75" x14ac:dyDescent="0.2">
      <c r="A51" s="223">
        <v>48</v>
      </c>
      <c r="B51" s="141"/>
      <c r="C51" s="141"/>
      <c r="D51" s="141"/>
      <c r="E51" s="135"/>
      <c r="F51" s="141"/>
      <c r="G51" s="141"/>
      <c r="H51" s="141"/>
    </row>
    <row r="52" spans="1:8" s="224" customFormat="1" ht="12.75" x14ac:dyDescent="0.2">
      <c r="A52" s="223">
        <v>49</v>
      </c>
      <c r="B52" s="141"/>
      <c r="C52" s="141"/>
      <c r="D52" s="141"/>
      <c r="E52" s="135"/>
      <c r="F52" s="141"/>
      <c r="G52" s="141"/>
      <c r="H52" s="141"/>
    </row>
    <row r="53" spans="1:8" s="224" customFormat="1" ht="12.75" x14ac:dyDescent="0.2">
      <c r="A53" s="223">
        <v>50</v>
      </c>
      <c r="B53" s="141"/>
      <c r="C53" s="141"/>
      <c r="D53" s="141"/>
      <c r="E53" s="135"/>
      <c r="F53" s="141"/>
      <c r="G53" s="141"/>
      <c r="H53" s="141"/>
    </row>
    <row r="54" spans="1:8" s="224" customFormat="1" ht="12.75" x14ac:dyDescent="0.2">
      <c r="A54" s="223">
        <v>51</v>
      </c>
      <c r="B54" s="141"/>
      <c r="C54" s="141"/>
      <c r="D54" s="141"/>
      <c r="E54" s="135"/>
      <c r="F54" s="141"/>
      <c r="G54" s="141"/>
      <c r="H54" s="141"/>
    </row>
    <row r="55" spans="1:8" s="224" customFormat="1" ht="12.75" x14ac:dyDescent="0.2">
      <c r="A55" s="223">
        <v>52</v>
      </c>
      <c r="B55" s="141"/>
      <c r="C55" s="141"/>
      <c r="D55" s="141"/>
      <c r="E55" s="135"/>
      <c r="F55" s="141"/>
      <c r="G55" s="141"/>
      <c r="H55" s="141"/>
    </row>
    <row r="56" spans="1:8" s="224" customFormat="1" ht="12.75" x14ac:dyDescent="0.2">
      <c r="A56" s="223">
        <v>53</v>
      </c>
      <c r="B56" s="141"/>
      <c r="C56" s="141"/>
      <c r="D56" s="141"/>
      <c r="E56" s="135"/>
      <c r="F56" s="141"/>
      <c r="G56" s="141"/>
      <c r="H56" s="141"/>
    </row>
    <row r="57" spans="1:8" s="224" customFormat="1" ht="12.75" x14ac:dyDescent="0.2">
      <c r="A57" s="223">
        <v>54</v>
      </c>
      <c r="B57" s="141"/>
      <c r="C57" s="141"/>
      <c r="D57" s="141"/>
      <c r="E57" s="135"/>
      <c r="F57" s="141"/>
      <c r="G57" s="141"/>
      <c r="H57" s="141"/>
    </row>
    <row r="58" spans="1:8" s="224" customFormat="1" ht="12.75" x14ac:dyDescent="0.2">
      <c r="A58" s="223">
        <v>55</v>
      </c>
      <c r="B58" s="141"/>
      <c r="C58" s="141"/>
      <c r="D58" s="141"/>
      <c r="E58" s="135"/>
      <c r="F58" s="141"/>
      <c r="G58" s="141"/>
      <c r="H58" s="141"/>
    </row>
    <row r="59" spans="1:8" s="224" customFormat="1" ht="12.75" x14ac:dyDescent="0.2">
      <c r="A59" s="223">
        <v>56</v>
      </c>
      <c r="B59" s="141"/>
      <c r="C59" s="141"/>
      <c r="D59" s="141"/>
      <c r="E59" s="135"/>
      <c r="F59" s="141"/>
      <c r="G59" s="141"/>
      <c r="H59" s="141"/>
    </row>
    <row r="60" spans="1:8" s="224" customFormat="1" ht="12.75" x14ac:dyDescent="0.2">
      <c r="A60" s="223">
        <v>57</v>
      </c>
      <c r="B60" s="141"/>
      <c r="C60" s="141"/>
      <c r="D60" s="141"/>
      <c r="E60" s="135"/>
      <c r="F60" s="141"/>
      <c r="G60" s="141"/>
      <c r="H60" s="141"/>
    </row>
    <row r="61" spans="1:8" s="224" customFormat="1" ht="12.75" x14ac:dyDescent="0.2">
      <c r="A61" s="223">
        <v>58</v>
      </c>
      <c r="B61" s="141"/>
      <c r="C61" s="141"/>
      <c r="D61" s="141"/>
      <c r="E61" s="135"/>
      <c r="F61" s="141"/>
      <c r="G61" s="141"/>
      <c r="H61" s="141"/>
    </row>
    <row r="62" spans="1:8" s="224" customFormat="1" ht="12.75" x14ac:dyDescent="0.2">
      <c r="A62" s="223">
        <v>59</v>
      </c>
      <c r="B62" s="141"/>
      <c r="C62" s="141"/>
      <c r="D62" s="141"/>
      <c r="E62" s="135"/>
      <c r="F62" s="141"/>
      <c r="G62" s="141"/>
      <c r="H62" s="141"/>
    </row>
    <row r="63" spans="1:8" s="224" customFormat="1" ht="12.75" x14ac:dyDescent="0.2">
      <c r="A63" s="223">
        <v>60</v>
      </c>
      <c r="B63" s="141"/>
      <c r="C63" s="141"/>
      <c r="D63" s="141"/>
      <c r="E63" s="135"/>
      <c r="F63" s="141"/>
      <c r="G63" s="141"/>
      <c r="H63" s="141"/>
    </row>
    <row r="64" spans="1:8" s="224" customFormat="1" ht="12.75" x14ac:dyDescent="0.2">
      <c r="A64" s="223">
        <v>61</v>
      </c>
      <c r="B64" s="141"/>
      <c r="C64" s="141"/>
      <c r="D64" s="141"/>
      <c r="E64" s="135"/>
      <c r="F64" s="141"/>
      <c r="G64" s="141"/>
      <c r="H64" s="141"/>
    </row>
    <row r="65" spans="1:8" s="224" customFormat="1" ht="12.75" x14ac:dyDescent="0.2">
      <c r="A65" s="223">
        <v>62</v>
      </c>
      <c r="B65" s="141"/>
      <c r="C65" s="141"/>
      <c r="D65" s="141"/>
      <c r="E65" s="135"/>
      <c r="F65" s="141"/>
      <c r="G65" s="141"/>
      <c r="H65" s="141"/>
    </row>
    <row r="66" spans="1:8" s="224" customFormat="1" ht="12.75" x14ac:dyDescent="0.2">
      <c r="A66" s="223">
        <v>63</v>
      </c>
      <c r="B66" s="141"/>
      <c r="C66" s="141"/>
      <c r="D66" s="141"/>
      <c r="E66" s="135"/>
      <c r="F66" s="141"/>
      <c r="G66" s="141"/>
      <c r="H66" s="141"/>
    </row>
    <row r="67" spans="1:8" s="224" customFormat="1" ht="12.75" x14ac:dyDescent="0.2">
      <c r="A67" s="223">
        <v>64</v>
      </c>
      <c r="B67" s="141"/>
      <c r="C67" s="141"/>
      <c r="D67" s="141"/>
      <c r="E67" s="135"/>
      <c r="F67" s="141"/>
      <c r="G67" s="141"/>
      <c r="H67" s="141"/>
    </row>
    <row r="68" spans="1:8" s="224" customFormat="1" ht="12.75" x14ac:dyDescent="0.2">
      <c r="A68" s="223">
        <v>65</v>
      </c>
      <c r="B68" s="141"/>
      <c r="C68" s="141"/>
      <c r="D68" s="141"/>
      <c r="E68" s="135"/>
      <c r="F68" s="141"/>
      <c r="G68" s="141"/>
      <c r="H68" s="141"/>
    </row>
    <row r="69" spans="1:8" s="224" customFormat="1" ht="12.75" x14ac:dyDescent="0.2">
      <c r="A69" s="223">
        <v>66</v>
      </c>
      <c r="B69" s="141"/>
      <c r="C69" s="141"/>
      <c r="D69" s="141"/>
      <c r="E69" s="135"/>
      <c r="F69" s="141"/>
      <c r="G69" s="141"/>
      <c r="H69" s="141"/>
    </row>
    <row r="70" spans="1:8" s="224" customFormat="1" ht="12.75" x14ac:dyDescent="0.2">
      <c r="A70" s="223">
        <v>67</v>
      </c>
      <c r="B70" s="141"/>
      <c r="C70" s="141"/>
      <c r="D70" s="141"/>
      <c r="E70" s="135"/>
      <c r="F70" s="141"/>
      <c r="G70" s="141"/>
      <c r="H70" s="141"/>
    </row>
    <row r="71" spans="1:8" s="224" customFormat="1" ht="12.75" x14ac:dyDescent="0.2">
      <c r="A71" s="223">
        <v>68</v>
      </c>
      <c r="B71" s="141"/>
      <c r="C71" s="141"/>
      <c r="D71" s="141"/>
      <c r="E71" s="135"/>
      <c r="F71" s="141"/>
      <c r="G71" s="141"/>
      <c r="H71" s="141"/>
    </row>
    <row r="72" spans="1:8" s="224" customFormat="1" ht="12.75" x14ac:dyDescent="0.2">
      <c r="A72" s="223">
        <v>69</v>
      </c>
      <c r="B72" s="141"/>
      <c r="C72" s="141"/>
      <c r="D72" s="141"/>
      <c r="E72" s="135"/>
      <c r="F72" s="141"/>
      <c r="G72" s="141"/>
      <c r="H72" s="141"/>
    </row>
    <row r="73" spans="1:8" s="224" customFormat="1" ht="12.75" x14ac:dyDescent="0.2">
      <c r="A73" s="223">
        <v>70</v>
      </c>
      <c r="B73" s="141"/>
      <c r="C73" s="141"/>
      <c r="D73" s="141"/>
      <c r="E73" s="135"/>
      <c r="F73" s="141"/>
      <c r="G73" s="141"/>
      <c r="H73" s="141"/>
    </row>
    <row r="74" spans="1:8" s="224" customFormat="1" ht="12.75" x14ac:dyDescent="0.2">
      <c r="A74" s="223">
        <v>71</v>
      </c>
      <c r="B74" s="141"/>
      <c r="C74" s="141"/>
      <c r="D74" s="141"/>
      <c r="E74" s="135"/>
      <c r="F74" s="141"/>
      <c r="G74" s="141"/>
      <c r="H74" s="141"/>
    </row>
    <row r="75" spans="1:8" s="224" customFormat="1" ht="12.75" x14ac:dyDescent="0.2">
      <c r="A75" s="223">
        <v>72</v>
      </c>
      <c r="B75" s="141"/>
      <c r="C75" s="141"/>
      <c r="D75" s="141"/>
      <c r="E75" s="135"/>
      <c r="F75" s="141"/>
      <c r="G75" s="141"/>
      <c r="H75" s="141"/>
    </row>
    <row r="76" spans="1:8" s="224" customFormat="1" ht="12.75" x14ac:dyDescent="0.2">
      <c r="A76" s="223">
        <v>73</v>
      </c>
      <c r="B76" s="141"/>
      <c r="C76" s="141"/>
      <c r="D76" s="141"/>
      <c r="E76" s="135"/>
      <c r="F76" s="141"/>
      <c r="G76" s="141"/>
      <c r="H76" s="141"/>
    </row>
    <row r="77" spans="1:8" s="224" customFormat="1" ht="12.75" x14ac:dyDescent="0.2">
      <c r="A77" s="223">
        <v>74</v>
      </c>
      <c r="B77" s="141"/>
      <c r="C77" s="141"/>
      <c r="D77" s="141"/>
      <c r="E77" s="135"/>
      <c r="F77" s="141"/>
      <c r="G77" s="141"/>
      <c r="H77" s="141"/>
    </row>
    <row r="78" spans="1:8" s="224" customFormat="1" ht="12.75" x14ac:dyDescent="0.2">
      <c r="A78" s="223">
        <v>75</v>
      </c>
      <c r="B78" s="141"/>
      <c r="C78" s="141"/>
      <c r="D78" s="141"/>
      <c r="E78" s="135"/>
      <c r="F78" s="141"/>
      <c r="G78" s="141"/>
      <c r="H78" s="141"/>
    </row>
    <row r="79" spans="1:8" s="224" customFormat="1" ht="12.75" x14ac:dyDescent="0.2">
      <c r="A79" s="223">
        <v>76</v>
      </c>
      <c r="B79" s="141"/>
      <c r="C79" s="141"/>
      <c r="D79" s="141"/>
      <c r="E79" s="135"/>
      <c r="F79" s="141"/>
      <c r="G79" s="141"/>
      <c r="H79" s="141"/>
    </row>
    <row r="80" spans="1:8" s="224" customFormat="1" ht="12.75" x14ac:dyDescent="0.2">
      <c r="A80" s="223">
        <v>77</v>
      </c>
      <c r="B80" s="141"/>
      <c r="C80" s="141"/>
      <c r="D80" s="141"/>
      <c r="E80" s="135"/>
      <c r="F80" s="141"/>
      <c r="G80" s="141"/>
      <c r="H80" s="141"/>
    </row>
    <row r="81" spans="1:8" s="224" customFormat="1" ht="12.75" x14ac:dyDescent="0.2">
      <c r="A81" s="223">
        <v>78</v>
      </c>
      <c r="B81" s="141"/>
      <c r="C81" s="141"/>
      <c r="D81" s="141"/>
      <c r="E81" s="135"/>
      <c r="F81" s="141"/>
      <c r="G81" s="141"/>
      <c r="H81" s="141"/>
    </row>
    <row r="82" spans="1:8" s="224" customFormat="1" ht="12.75" x14ac:dyDescent="0.2">
      <c r="A82" s="223">
        <v>79</v>
      </c>
      <c r="B82" s="141"/>
      <c r="C82" s="141"/>
      <c r="D82" s="141"/>
      <c r="E82" s="135"/>
      <c r="F82" s="141"/>
      <c r="G82" s="141"/>
      <c r="H82" s="141"/>
    </row>
    <row r="83" spans="1:8" s="224" customFormat="1" ht="12.75" x14ac:dyDescent="0.2">
      <c r="A83" s="223">
        <v>80</v>
      </c>
      <c r="B83" s="141"/>
      <c r="C83" s="141"/>
      <c r="D83" s="141"/>
      <c r="E83" s="135"/>
      <c r="F83" s="141"/>
      <c r="G83" s="141"/>
      <c r="H83" s="141"/>
    </row>
    <row r="84" spans="1:8" s="224" customFormat="1" ht="12.75" x14ac:dyDescent="0.2">
      <c r="A84" s="223">
        <v>81</v>
      </c>
      <c r="B84" s="141"/>
      <c r="C84" s="141"/>
      <c r="D84" s="141"/>
      <c r="E84" s="135"/>
      <c r="F84" s="141"/>
      <c r="G84" s="141"/>
      <c r="H84" s="141"/>
    </row>
    <row r="85" spans="1:8" s="224" customFormat="1" ht="12.75" x14ac:dyDescent="0.2">
      <c r="A85" s="223">
        <v>82</v>
      </c>
      <c r="B85" s="141"/>
      <c r="C85" s="141"/>
      <c r="D85" s="141"/>
      <c r="E85" s="135"/>
      <c r="F85" s="141"/>
      <c r="G85" s="141"/>
      <c r="H85" s="141"/>
    </row>
    <row r="86" spans="1:8" s="224" customFormat="1" ht="12.75" x14ac:dyDescent="0.2">
      <c r="A86" s="223">
        <v>83</v>
      </c>
      <c r="B86" s="141"/>
      <c r="C86" s="141"/>
      <c r="D86" s="141"/>
      <c r="E86" s="135"/>
      <c r="F86" s="141"/>
      <c r="G86" s="141"/>
      <c r="H86" s="141"/>
    </row>
    <row r="87" spans="1:8" s="224" customFormat="1" ht="12.75" x14ac:dyDescent="0.2">
      <c r="A87" s="223">
        <v>84</v>
      </c>
      <c r="B87" s="141"/>
      <c r="C87" s="141"/>
      <c r="D87" s="141"/>
      <c r="E87" s="135"/>
      <c r="F87" s="141"/>
      <c r="G87" s="141"/>
      <c r="H87" s="141"/>
    </row>
    <row r="88" spans="1:8" s="224" customFormat="1" ht="12.75" x14ac:dyDescent="0.2">
      <c r="A88" s="223">
        <v>85</v>
      </c>
      <c r="B88" s="141"/>
      <c r="C88" s="141"/>
      <c r="D88" s="141"/>
      <c r="E88" s="135"/>
      <c r="F88" s="141"/>
      <c r="G88" s="141"/>
      <c r="H88" s="141"/>
    </row>
    <row r="89" spans="1:8" s="224" customFormat="1" ht="12.75" x14ac:dyDescent="0.2">
      <c r="A89" s="223">
        <v>86</v>
      </c>
      <c r="B89" s="141"/>
      <c r="C89" s="141"/>
      <c r="D89" s="141"/>
      <c r="E89" s="135"/>
      <c r="F89" s="141"/>
      <c r="G89" s="141"/>
      <c r="H89" s="141"/>
    </row>
    <row r="90" spans="1:8" s="224" customFormat="1" ht="12.75" x14ac:dyDescent="0.2">
      <c r="A90" s="223">
        <v>87</v>
      </c>
      <c r="B90" s="141"/>
      <c r="C90" s="141"/>
      <c r="D90" s="141"/>
      <c r="E90" s="135"/>
      <c r="F90" s="141"/>
      <c r="G90" s="141"/>
      <c r="H90" s="141"/>
    </row>
    <row r="91" spans="1:8" s="224" customFormat="1" ht="12.75" x14ac:dyDescent="0.2">
      <c r="A91" s="223">
        <v>88</v>
      </c>
      <c r="B91" s="141"/>
      <c r="C91" s="141"/>
      <c r="D91" s="141"/>
      <c r="E91" s="135"/>
      <c r="F91" s="141"/>
      <c r="G91" s="141"/>
      <c r="H91" s="141"/>
    </row>
    <row r="92" spans="1:8" s="224" customFormat="1" ht="12.75" x14ac:dyDescent="0.2">
      <c r="A92" s="223">
        <v>89</v>
      </c>
      <c r="B92" s="141"/>
      <c r="C92" s="141"/>
      <c r="D92" s="141"/>
      <c r="E92" s="135"/>
      <c r="F92" s="141"/>
      <c r="G92" s="141"/>
      <c r="H92" s="141"/>
    </row>
    <row r="93" spans="1:8" s="224" customFormat="1" ht="12.75" x14ac:dyDescent="0.2">
      <c r="A93" s="223">
        <v>90</v>
      </c>
      <c r="B93" s="141"/>
      <c r="C93" s="141"/>
      <c r="D93" s="141"/>
      <c r="E93" s="135"/>
      <c r="F93" s="141"/>
      <c r="G93" s="141"/>
      <c r="H93" s="141"/>
    </row>
    <row r="94" spans="1:8" s="224" customFormat="1" ht="12.75" x14ac:dyDescent="0.2">
      <c r="A94" s="223">
        <v>91</v>
      </c>
      <c r="B94" s="141"/>
      <c r="C94" s="141"/>
      <c r="D94" s="141"/>
      <c r="E94" s="135"/>
      <c r="F94" s="141"/>
      <c r="G94" s="141"/>
      <c r="H94" s="141"/>
    </row>
    <row r="95" spans="1:8" s="224" customFormat="1" ht="12.75" x14ac:dyDescent="0.2">
      <c r="A95" s="223">
        <v>92</v>
      </c>
      <c r="B95" s="141"/>
      <c r="C95" s="141"/>
      <c r="D95" s="141"/>
      <c r="E95" s="135"/>
      <c r="F95" s="141"/>
      <c r="G95" s="141"/>
      <c r="H95" s="141"/>
    </row>
    <row r="96" spans="1:8" s="224" customFormat="1" ht="12.75" x14ac:dyDescent="0.2">
      <c r="A96" s="223">
        <v>93</v>
      </c>
      <c r="B96" s="141"/>
      <c r="C96" s="141"/>
      <c r="D96" s="141"/>
      <c r="E96" s="135"/>
      <c r="F96" s="141"/>
      <c r="G96" s="141"/>
      <c r="H96" s="141"/>
    </row>
    <row r="97" spans="1:8" s="224" customFormat="1" ht="12.75" x14ac:dyDescent="0.2">
      <c r="A97" s="223">
        <v>94</v>
      </c>
      <c r="B97" s="141"/>
      <c r="C97" s="141"/>
      <c r="D97" s="141"/>
      <c r="E97" s="135"/>
      <c r="F97" s="141"/>
      <c r="G97" s="141"/>
      <c r="H97" s="141"/>
    </row>
    <row r="98" spans="1:8" s="224" customFormat="1" ht="12.75" x14ac:dyDescent="0.2">
      <c r="A98" s="223">
        <v>95</v>
      </c>
      <c r="B98" s="141"/>
      <c r="C98" s="141"/>
      <c r="D98" s="141"/>
      <c r="E98" s="135"/>
      <c r="F98" s="141"/>
      <c r="G98" s="141"/>
      <c r="H98" s="141"/>
    </row>
    <row r="99" spans="1:8" s="224" customFormat="1" ht="12.75" x14ac:dyDescent="0.2">
      <c r="A99" s="223">
        <v>96</v>
      </c>
      <c r="B99" s="141"/>
      <c r="C99" s="141"/>
      <c r="D99" s="141"/>
      <c r="E99" s="135"/>
      <c r="F99" s="141"/>
      <c r="G99" s="141"/>
      <c r="H99" s="141"/>
    </row>
    <row r="100" spans="1:8" s="224" customFormat="1" ht="12.75" x14ac:dyDescent="0.2">
      <c r="A100" s="223">
        <v>97</v>
      </c>
      <c r="B100" s="141"/>
      <c r="C100" s="141"/>
      <c r="D100" s="141"/>
      <c r="E100" s="135"/>
      <c r="F100" s="141"/>
      <c r="G100" s="141"/>
      <c r="H100" s="141"/>
    </row>
    <row r="101" spans="1:8" s="224" customFormat="1" ht="12.75" x14ac:dyDescent="0.2">
      <c r="A101" s="223">
        <v>98</v>
      </c>
      <c r="B101" s="141"/>
      <c r="C101" s="141"/>
      <c r="D101" s="141"/>
      <c r="E101" s="135"/>
      <c r="F101" s="141"/>
      <c r="G101" s="141"/>
      <c r="H101" s="141"/>
    </row>
    <row r="102" spans="1:8" s="224" customFormat="1" ht="12.75" x14ac:dyDescent="0.2">
      <c r="A102" s="223">
        <v>99</v>
      </c>
      <c r="B102" s="141"/>
      <c r="C102" s="141"/>
      <c r="D102" s="141"/>
      <c r="E102" s="135"/>
      <c r="F102" s="141"/>
      <c r="G102" s="141"/>
      <c r="H102" s="141"/>
    </row>
    <row r="103" spans="1:8" s="224" customFormat="1" ht="12.75" x14ac:dyDescent="0.2">
      <c r="A103" s="223">
        <v>100</v>
      </c>
      <c r="B103" s="141"/>
      <c r="C103" s="141"/>
      <c r="D103" s="141"/>
      <c r="E103" s="135"/>
      <c r="F103" s="141"/>
      <c r="G103" s="141"/>
      <c r="H103" s="141"/>
    </row>
    <row r="104" spans="1:8" s="129" customFormat="1" ht="12.75" x14ac:dyDescent="0.2">
      <c r="A104" s="121" t="s">
        <v>18</v>
      </c>
      <c r="B104" s="121"/>
      <c r="C104" s="121"/>
      <c r="D104" s="121"/>
      <c r="E104" s="122"/>
      <c r="F104" s="121"/>
      <c r="G104" s="122"/>
      <c r="H104" s="123"/>
    </row>
  </sheetData>
  <sheetProtection password="87FA" sheet="1" objects="1" scenarios="1" selectLockedCells="1"/>
  <protectedRanges>
    <protectedRange sqref="F1 A1:D1" name="Rango3"/>
    <protectedRange sqref="E4:E103" name="Rango1_3"/>
  </protectedRanges>
  <dataConsolidate/>
  <mergeCells count="2">
    <mergeCell ref="A1:H1"/>
    <mergeCell ref="A2:H2"/>
  </mergeCells>
  <dataValidations count="5">
    <dataValidation type="list" allowBlank="1" showInputMessage="1" showErrorMessage="1" sqref="B4:B103">
      <formula1>ESCENARIO</formula1>
    </dataValidation>
    <dataValidation type="list" allowBlank="1" showInputMessage="1" showErrorMessage="1" sqref="C4:C103">
      <formula1>PERTENENCIA</formula1>
    </dataValidation>
    <dataValidation type="whole" allowBlank="1" showInputMessage="1" showErrorMessage="1" sqref="D4:D103">
      <formula1>0</formula1>
      <formula2>1000</formula2>
    </dataValidation>
    <dataValidation type="list" allowBlank="1" showInputMessage="1" showErrorMessage="1" sqref="G4:G103">
      <formula1>ESTADO</formula1>
    </dataValidation>
    <dataValidation type="list" allowBlank="1" showInputMessage="1" showErrorMessage="1" sqref="H4:H103">
      <formula1>USO</formula1>
    </dataValidation>
  </dataValidations>
  <pageMargins left="0.25" right="0.25" top="0.75" bottom="0.75" header="0.3" footer="0.3"/>
  <pageSetup scale="3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showGridLines="0" zoomScaleNormal="100" zoomScaleSheetLayoutView="9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baseColWidth="10" defaultColWidth="15.140625" defaultRowHeight="15" customHeight="1" x14ac:dyDescent="0.2"/>
  <cols>
    <col min="1" max="1" width="5.7109375" style="130" customWidth="1"/>
    <col min="2" max="2" width="31" style="130" bestFit="1" customWidth="1"/>
    <col min="3" max="3" width="43.7109375" style="130" customWidth="1"/>
    <col min="4" max="4" width="25" style="130" customWidth="1"/>
    <col min="5" max="5" width="24.28515625" style="130" customWidth="1"/>
    <col min="6" max="17" width="22.7109375" style="130" customWidth="1"/>
    <col min="18" max="19" width="26.42578125" style="130" customWidth="1"/>
    <col min="20" max="20" width="69.5703125" style="131" customWidth="1"/>
    <col min="21" max="23" width="10" style="115" customWidth="1"/>
    <col min="24" max="16384" width="15.140625" style="115"/>
  </cols>
  <sheetData>
    <row r="1" spans="1:20" s="114" customFormat="1" ht="37.5" customHeight="1" x14ac:dyDescent="0.35">
      <c r="A1" s="410" t="s">
        <v>624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</row>
    <row r="2" spans="1:20" s="114" customFormat="1" ht="23.25" x14ac:dyDescent="0.35">
      <c r="A2" s="409" t="s">
        <v>623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</row>
    <row r="3" spans="1:20" s="114" customFormat="1" ht="57.75" customHeight="1" x14ac:dyDescent="0.35">
      <c r="A3" s="246" t="s">
        <v>220</v>
      </c>
      <c r="B3" s="271" t="s">
        <v>613</v>
      </c>
      <c r="C3" s="271" t="s">
        <v>553</v>
      </c>
      <c r="D3" s="271" t="s">
        <v>564</v>
      </c>
      <c r="E3" s="271" t="s">
        <v>563</v>
      </c>
      <c r="F3" s="271" t="s">
        <v>565</v>
      </c>
      <c r="G3" s="271" t="s">
        <v>566</v>
      </c>
      <c r="H3" s="271" t="s">
        <v>560</v>
      </c>
      <c r="I3" s="271" t="s">
        <v>640</v>
      </c>
      <c r="J3" s="271" t="s">
        <v>561</v>
      </c>
      <c r="K3" s="271" t="s">
        <v>641</v>
      </c>
      <c r="L3" s="271" t="s">
        <v>562</v>
      </c>
      <c r="M3" s="271" t="s">
        <v>641</v>
      </c>
      <c r="N3" s="271" t="s">
        <v>654</v>
      </c>
      <c r="O3" s="271" t="s">
        <v>655</v>
      </c>
      <c r="P3" s="271" t="s">
        <v>559</v>
      </c>
      <c r="Q3" s="271" t="s">
        <v>575</v>
      </c>
      <c r="R3" s="271" t="s">
        <v>643</v>
      </c>
      <c r="S3" s="271" t="s">
        <v>642</v>
      </c>
      <c r="T3" s="271" t="s">
        <v>552</v>
      </c>
    </row>
    <row r="4" spans="1:20" s="224" customFormat="1" ht="12.75" x14ac:dyDescent="0.2">
      <c r="A4" s="223">
        <v>1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35"/>
    </row>
    <row r="5" spans="1:20" s="224" customFormat="1" ht="12.75" x14ac:dyDescent="0.2">
      <c r="A5" s="223">
        <v>2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35"/>
    </row>
    <row r="6" spans="1:20" s="224" customFormat="1" ht="12.75" x14ac:dyDescent="0.2">
      <c r="A6" s="223">
        <v>3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35"/>
    </row>
    <row r="7" spans="1:20" s="224" customFormat="1" ht="12.75" x14ac:dyDescent="0.2">
      <c r="A7" s="223">
        <v>4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35"/>
    </row>
    <row r="8" spans="1:20" s="224" customFormat="1" ht="12.75" x14ac:dyDescent="0.2">
      <c r="A8" s="223">
        <v>5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35"/>
    </row>
    <row r="9" spans="1:20" s="224" customFormat="1" ht="12.75" x14ac:dyDescent="0.2">
      <c r="A9" s="223">
        <v>6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35"/>
    </row>
    <row r="10" spans="1:20" s="224" customFormat="1" ht="12.75" x14ac:dyDescent="0.2">
      <c r="A10" s="223">
        <v>7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35"/>
    </row>
    <row r="11" spans="1:20" s="224" customFormat="1" ht="12.75" x14ac:dyDescent="0.2">
      <c r="A11" s="223">
        <v>8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35"/>
    </row>
    <row r="12" spans="1:20" s="224" customFormat="1" ht="12.75" x14ac:dyDescent="0.2">
      <c r="A12" s="223">
        <v>9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35"/>
    </row>
    <row r="13" spans="1:20" s="224" customFormat="1" ht="12.75" x14ac:dyDescent="0.2">
      <c r="A13" s="223">
        <v>10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35"/>
    </row>
    <row r="14" spans="1:20" s="224" customFormat="1" ht="12.75" x14ac:dyDescent="0.2">
      <c r="A14" s="223">
        <v>11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35"/>
    </row>
    <row r="15" spans="1:20" s="224" customFormat="1" ht="12.75" x14ac:dyDescent="0.2">
      <c r="A15" s="223">
        <v>12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35"/>
    </row>
    <row r="16" spans="1:20" s="224" customFormat="1" ht="12.75" x14ac:dyDescent="0.2">
      <c r="A16" s="223">
        <v>13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35"/>
    </row>
    <row r="17" spans="1:20" s="224" customFormat="1" ht="12.75" x14ac:dyDescent="0.2">
      <c r="A17" s="223">
        <v>14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35"/>
    </row>
    <row r="18" spans="1:20" s="224" customFormat="1" ht="12.75" x14ac:dyDescent="0.2">
      <c r="A18" s="223">
        <v>15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35"/>
    </row>
    <row r="19" spans="1:20" s="224" customFormat="1" ht="12.75" x14ac:dyDescent="0.2">
      <c r="A19" s="223">
        <v>16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35"/>
    </row>
    <row r="20" spans="1:20" s="224" customFormat="1" ht="12.75" x14ac:dyDescent="0.2">
      <c r="A20" s="223">
        <v>17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35"/>
    </row>
    <row r="21" spans="1:20" s="224" customFormat="1" ht="12.75" x14ac:dyDescent="0.2">
      <c r="A21" s="223">
        <v>18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35"/>
    </row>
    <row r="22" spans="1:20" s="224" customFormat="1" ht="12.75" x14ac:dyDescent="0.2">
      <c r="A22" s="223">
        <v>19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35"/>
    </row>
    <row r="23" spans="1:20" s="224" customFormat="1" ht="12.75" x14ac:dyDescent="0.2">
      <c r="A23" s="223">
        <v>20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35"/>
    </row>
    <row r="24" spans="1:20" s="224" customFormat="1" ht="12.75" x14ac:dyDescent="0.2">
      <c r="A24" s="223">
        <v>21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35"/>
    </row>
    <row r="25" spans="1:20" s="224" customFormat="1" ht="12.75" x14ac:dyDescent="0.2">
      <c r="A25" s="223">
        <v>22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35"/>
    </row>
    <row r="26" spans="1:20" s="224" customFormat="1" ht="12.75" x14ac:dyDescent="0.2">
      <c r="A26" s="223">
        <v>23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35"/>
    </row>
    <row r="27" spans="1:20" s="224" customFormat="1" ht="12.75" x14ac:dyDescent="0.2">
      <c r="A27" s="223">
        <v>24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35"/>
    </row>
    <row r="28" spans="1:20" s="224" customFormat="1" ht="12.75" x14ac:dyDescent="0.2">
      <c r="A28" s="223">
        <v>25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35"/>
    </row>
    <row r="29" spans="1:20" s="224" customFormat="1" ht="12.75" x14ac:dyDescent="0.2">
      <c r="A29" s="223">
        <v>26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35"/>
    </row>
    <row r="30" spans="1:20" s="224" customFormat="1" ht="12.75" x14ac:dyDescent="0.2">
      <c r="A30" s="223">
        <v>27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35"/>
    </row>
    <row r="31" spans="1:20" s="224" customFormat="1" ht="12.75" x14ac:dyDescent="0.2">
      <c r="A31" s="223">
        <v>28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35"/>
    </row>
    <row r="32" spans="1:20" s="224" customFormat="1" ht="12.75" x14ac:dyDescent="0.2">
      <c r="A32" s="223">
        <v>29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35"/>
    </row>
    <row r="33" spans="1:20" s="224" customFormat="1" ht="12.75" x14ac:dyDescent="0.2">
      <c r="A33" s="223">
        <v>30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35"/>
    </row>
    <row r="34" spans="1:20" s="224" customFormat="1" ht="12.75" x14ac:dyDescent="0.2">
      <c r="A34" s="223">
        <v>31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35"/>
    </row>
    <row r="35" spans="1:20" s="224" customFormat="1" ht="12.75" x14ac:dyDescent="0.2">
      <c r="A35" s="223">
        <v>32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35"/>
    </row>
    <row r="36" spans="1:20" s="224" customFormat="1" ht="12.75" x14ac:dyDescent="0.2">
      <c r="A36" s="223">
        <v>33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35"/>
    </row>
    <row r="37" spans="1:20" s="224" customFormat="1" ht="12.75" x14ac:dyDescent="0.2">
      <c r="A37" s="223">
        <v>34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35"/>
    </row>
    <row r="38" spans="1:20" s="224" customFormat="1" ht="12.75" x14ac:dyDescent="0.2">
      <c r="A38" s="223">
        <v>35</v>
      </c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35"/>
    </row>
    <row r="39" spans="1:20" s="224" customFormat="1" ht="12.75" x14ac:dyDescent="0.2">
      <c r="A39" s="223">
        <v>36</v>
      </c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35"/>
    </row>
    <row r="40" spans="1:20" s="224" customFormat="1" ht="12.75" x14ac:dyDescent="0.2">
      <c r="A40" s="223">
        <v>37</v>
      </c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35"/>
    </row>
    <row r="41" spans="1:20" s="224" customFormat="1" ht="12.75" x14ac:dyDescent="0.2">
      <c r="A41" s="223">
        <v>38</v>
      </c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35"/>
    </row>
    <row r="42" spans="1:20" s="224" customFormat="1" ht="12.75" x14ac:dyDescent="0.2">
      <c r="A42" s="223">
        <v>39</v>
      </c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35"/>
    </row>
    <row r="43" spans="1:20" s="224" customFormat="1" ht="12.75" x14ac:dyDescent="0.2">
      <c r="A43" s="223">
        <v>40</v>
      </c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35"/>
    </row>
    <row r="44" spans="1:20" s="224" customFormat="1" ht="12.75" x14ac:dyDescent="0.2">
      <c r="A44" s="223">
        <v>41</v>
      </c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35"/>
    </row>
    <row r="45" spans="1:20" s="224" customFormat="1" ht="12.75" x14ac:dyDescent="0.2">
      <c r="A45" s="223">
        <v>42</v>
      </c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35"/>
    </row>
    <row r="46" spans="1:20" s="224" customFormat="1" ht="12.75" x14ac:dyDescent="0.2">
      <c r="A46" s="223">
        <v>43</v>
      </c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35"/>
    </row>
    <row r="47" spans="1:20" s="224" customFormat="1" ht="12.75" x14ac:dyDescent="0.2">
      <c r="A47" s="223">
        <v>44</v>
      </c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35"/>
    </row>
    <row r="48" spans="1:20" s="224" customFormat="1" ht="12.75" x14ac:dyDescent="0.2">
      <c r="A48" s="223">
        <v>45</v>
      </c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35"/>
    </row>
    <row r="49" spans="1:20" s="224" customFormat="1" ht="12.75" x14ac:dyDescent="0.2">
      <c r="A49" s="223">
        <v>46</v>
      </c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35"/>
    </row>
    <row r="50" spans="1:20" s="224" customFormat="1" ht="12.75" x14ac:dyDescent="0.2">
      <c r="A50" s="223">
        <v>47</v>
      </c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35"/>
    </row>
    <row r="51" spans="1:20" s="224" customFormat="1" ht="12.75" x14ac:dyDescent="0.2">
      <c r="A51" s="223">
        <v>48</v>
      </c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35"/>
    </row>
    <row r="52" spans="1:20" s="224" customFormat="1" ht="12.75" x14ac:dyDescent="0.2">
      <c r="A52" s="223">
        <v>49</v>
      </c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35"/>
    </row>
    <row r="53" spans="1:20" s="224" customFormat="1" ht="12.75" x14ac:dyDescent="0.2">
      <c r="A53" s="223">
        <v>50</v>
      </c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35"/>
    </row>
    <row r="54" spans="1:20" s="129" customFormat="1" ht="12.75" x14ac:dyDescent="0.2">
      <c r="A54" s="121" t="s">
        <v>18</v>
      </c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3"/>
    </row>
  </sheetData>
  <sheetProtection password="87FA" sheet="1" objects="1" scenarios="1" selectLockedCells="1"/>
  <protectedRanges>
    <protectedRange sqref="A1:T1" name="Rango3"/>
  </protectedRanges>
  <dataConsolidate/>
  <mergeCells count="2">
    <mergeCell ref="A1:T1"/>
    <mergeCell ref="A2:T2"/>
  </mergeCells>
  <dataValidations count="2">
    <dataValidation type="list" allowBlank="1" showInputMessage="1" showErrorMessage="1" sqref="B4:B53">
      <formula1>FILIAL</formula1>
    </dataValidation>
    <dataValidation type="list" allowBlank="1" showInputMessage="1" showErrorMessage="1" sqref="D4:H53 J4:J53 L4:L53 N4:N53">
      <formula1>PARTICIPACIÓN</formula1>
    </dataValidation>
  </dataValidations>
  <pageMargins left="0.25" right="0.25" top="0.75" bottom="0.75" header="0.3" footer="0.3"/>
  <pageSetup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40</vt:i4>
      </vt:variant>
    </vt:vector>
  </HeadingPairs>
  <TitlesOfParts>
    <vt:vector size="50" baseType="lpstr">
      <vt:lpstr>LISTAS</vt:lpstr>
      <vt:lpstr>RESUMEN</vt:lpstr>
      <vt:lpstr>PDA.Y.RESULTADOS</vt:lpstr>
      <vt:lpstr>GDG &amp; IMPLEMENTACIÓN DEPORTIVA</vt:lpstr>
      <vt:lpstr>PERSONAL.TÉCNICO</vt:lpstr>
      <vt:lpstr>BENEFICIARIOS</vt:lpstr>
      <vt:lpstr>PLANES.Y.PROGRAMAS</vt:lpstr>
      <vt:lpstr>INFRAESTRUCTURA</vt:lpstr>
      <vt:lpstr>FILIALES</vt:lpstr>
      <vt:lpstr>TRANSFERENCIAS</vt:lpstr>
      <vt:lpstr>ACADÉMICO</vt:lpstr>
      <vt:lpstr>Actividades</vt:lpstr>
      <vt:lpstr>ACTIVIDADES_RECREATIVAS</vt:lpstr>
      <vt:lpstr>ALCANCE</vt:lpstr>
      <vt:lpstr>RESUMEN!Área_de_impresión</vt:lpstr>
      <vt:lpstr>AUTOGESTIÓN</vt:lpstr>
      <vt:lpstr>Campeonato</vt:lpstr>
      <vt:lpstr>CAMPEONATO_SELECTIVO</vt:lpstr>
      <vt:lpstr>CONCENTRADO_CAMPAMENTO_BASE_DE_ENTRENAMIENTO</vt:lpstr>
      <vt:lpstr>CONTRATO</vt:lpstr>
      <vt:lpstr>CORRIENTE_POA</vt:lpstr>
      <vt:lpstr>DEPORTE</vt:lpstr>
      <vt:lpstr>DETALLE_004_010</vt:lpstr>
      <vt:lpstr>ESCENARIO</vt:lpstr>
      <vt:lpstr>ESTADO</vt:lpstr>
      <vt:lpstr>EVALUACIÓN</vt:lpstr>
      <vt:lpstr>FILIAL</vt:lpstr>
      <vt:lpstr>FINANCIAMIENTO</vt:lpstr>
      <vt:lpstr>GASTOS_DEPORTIVOS_GENERALES</vt:lpstr>
      <vt:lpstr>GASTOS_E_IMPLEMENTOS</vt:lpstr>
      <vt:lpstr>GASTOS_EN_CAPACITACIÓN_DEPORTIVA_O_RECREATIVA</vt:lpstr>
      <vt:lpstr>GÉNERO</vt:lpstr>
      <vt:lpstr>IMPLEMENTACIÓN_DEPORTIVA</vt:lpstr>
      <vt:lpstr>INICIALES</vt:lpstr>
      <vt:lpstr>INVERSIÓN</vt:lpstr>
      <vt:lpstr>JUEGOS</vt:lpstr>
      <vt:lpstr>OPERACIÓN_Y_MANTENIMIENTO_ADMINISTRATIVO_DE_LAS_ORGANIZACIONES_DEPORTIVAS</vt:lpstr>
      <vt:lpstr>OPERACIÓN_Y_MANTENIMIENTO_DE_ESCENARIOS_DEPORTIVOS</vt:lpstr>
      <vt:lpstr>OTROS</vt:lpstr>
      <vt:lpstr>PARTICIPACIÓN</vt:lpstr>
      <vt:lpstr>PERIODO_2</vt:lpstr>
      <vt:lpstr>PERTENENCIA</vt:lpstr>
      <vt:lpstr>REFORMA</vt:lpstr>
      <vt:lpstr>SECTOR</vt:lpstr>
      <vt:lpstr>Selectivo</vt:lpstr>
      <vt:lpstr>semestre</vt:lpstr>
      <vt:lpstr>TIPO</vt:lpstr>
      <vt:lpstr>TIPO_DE_CARGO</vt:lpstr>
      <vt:lpstr>TIPO_OD</vt:lpstr>
      <vt:lpstr>USO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Marcelo Recalde</cp:lastModifiedBy>
  <cp:lastPrinted>2020-06-30T23:50:18Z</cp:lastPrinted>
  <dcterms:created xsi:type="dcterms:W3CDTF">2016-09-01T03:21:41Z</dcterms:created>
  <dcterms:modified xsi:type="dcterms:W3CDTF">2020-07-08T18:52:33Z</dcterms:modified>
</cp:coreProperties>
</file>