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45" yWindow="-255" windowWidth="20055" windowHeight="7575" tabRatio="906"/>
  </bookViews>
  <sheets>
    <sheet name="RESUMEN" sheetId="16" r:id="rId1"/>
    <sheet name="MATRIZ DE EJECUCIÓN" sheetId="19" r:id="rId2"/>
    <sheet name="INGRESOS" sheetId="12" r:id="rId3"/>
    <sheet name="CONTRATACIÓN PÚBLICA" sheetId="13" r:id="rId4"/>
    <sheet name="LISTAS" sheetId="20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1" hidden="1">'MATRIZ DE EJECUCIÓN'!$A$5:$AM$100</definedName>
    <definedName name="AAAA">[1]Listas!#REF!</definedName>
    <definedName name="act" localSheetId="3">#REF!</definedName>
    <definedName name="act">#REF!</definedName>
    <definedName name="Actividades">LISTAS!$H$2:$H$19</definedName>
    <definedName name="Actividades_Recreativas">LISTAS!$J$18:$J$19</definedName>
    <definedName name="actividades2012" localSheetId="3">#REF!</definedName>
    <definedName name="actividades2012">#REF!</definedName>
    <definedName name="AREA">#REF!</definedName>
    <definedName name="Base_de_entrenamiento">LISTAS!$J$9</definedName>
    <definedName name="Campamentos">LISTAS!$J$7</definedName>
    <definedName name="Campeonato">LISTAS!$J$12:$J$14</definedName>
    <definedName name="COMPETENCIAS_CAMPEONATOS_Y_ACTIVIDADES______RECREATIVAS">[1]Listas!#REF!</definedName>
    <definedName name="Concentrado">LISTAS!$J$6</definedName>
    <definedName name="CUADRO" localSheetId="3">#REF!</definedName>
    <definedName name="CUADRO" comment="rubros">#REF!</definedName>
    <definedName name="CUADROS" comment="rubros">#REF!</definedName>
    <definedName name="DFASF" localSheetId="3">#REF!</definedName>
    <definedName name="DFASF" comment="rubros">#REF!</definedName>
    <definedName name="DIRECTO" localSheetId="3">#REF!</definedName>
    <definedName name="DIRECTO" localSheetId="1">[2]Hoja3!#REF!</definedName>
    <definedName name="DIRECTO">[2]Hoja3!#REF!</definedName>
    <definedName name="DISCIPLINAS" localSheetId="0">#REF!</definedName>
    <definedName name="DISCIPLINAS">[2]Hoja3!$B$37:$B$87</definedName>
    <definedName name="ERROR" localSheetId="3">#REF!</definedName>
    <definedName name="ERROR" comment="rubros">#REF!</definedName>
    <definedName name="Evaluación">LISTAS!$J$8</definedName>
    <definedName name="FADSF" localSheetId="3">'[3]GASTO CORRIENTE'!#REF!</definedName>
    <definedName name="FADSF">'[3]GASTO CORRIENTE'!#REF!</definedName>
    <definedName name="FD" localSheetId="3">#REF!</definedName>
    <definedName name="FD" comment="rubros">#REF!</definedName>
    <definedName name="FÓRMULA">#REF!</definedName>
    <definedName name="GASTOS">[2]Hoja3!$AB$15:$AB$79</definedName>
    <definedName name="Gastos_Deportivos_Generales">LISTAS!$J$5</definedName>
    <definedName name="Gastos_en_temas_de_capacitación_deportivos">LISTAS!$J$4</definedName>
    <definedName name="Implementación_Deportiva">LISTAS!$J$11</definedName>
    <definedName name="INDICADOR">#REF!</definedName>
    <definedName name="Indirecto" localSheetId="3">#N/A</definedName>
    <definedName name="INDIRECTO" localSheetId="1">[2]Hoja3!#REF!</definedName>
    <definedName name="INDIRECTO">[2]Hoja3!#REF!</definedName>
    <definedName name="INVERSIÓN" localSheetId="3">#REF!</definedName>
    <definedName name="INVERSIÓN" comment="rubros">#REF!</definedName>
    <definedName name="inversión2012" localSheetId="3">#REF!</definedName>
    <definedName name="inversión2012">#REF!</definedName>
    <definedName name="jk" comment="rubros" localSheetId="3">#REF!</definedName>
    <definedName name="jk" comment="rubros">#REF!</definedName>
    <definedName name="Juegos">LISTAS!$J$15:$J$17</definedName>
    <definedName name="LISTA" localSheetId="3">#REF!</definedName>
    <definedName name="LISTA" comment="rubros">#REF!</definedName>
    <definedName name="lista1" localSheetId="3">#REF!</definedName>
    <definedName name="lista1">#REF!</definedName>
    <definedName name="ll" comment="rubros" localSheetId="3">#REF!</definedName>
    <definedName name="ll" comment="rubros">#REF!</definedName>
    <definedName name="LLL" comment="rubros" localSheetId="3">#REF!</definedName>
    <definedName name="LLL" comment="rubros">#REF!</definedName>
    <definedName name="loc" comment="rubros" localSheetId="3">#REF!</definedName>
    <definedName name="loc" comment="rubros">#REF!</definedName>
    <definedName name="looo" comment="rubros" localSheetId="3">#REF!</definedName>
    <definedName name="looo" comment="rubros">#REF!</definedName>
    <definedName name="lore" comment="rubros" localSheetId="3">#REF!</definedName>
    <definedName name="lore" comment="rubros">#REF!</definedName>
    <definedName name="lotreer" comment="rubros" localSheetId="3">#REF!</definedName>
    <definedName name="lotreer" comment="rubros">#REF!</definedName>
    <definedName name="Mantenimiento" localSheetId="3">#N/A</definedName>
    <definedName name="Mantenimiento">#REF!</definedName>
    <definedName name="no" comment="rubros" localSheetId="3">#REF!</definedName>
    <definedName name="no" comment="rubros">#REF!</definedName>
    <definedName name="o" comment="rubros" localSheetId="3">#REF!</definedName>
    <definedName name="o" comment="rubros">#REF!</definedName>
    <definedName name="oi" comment="rubros" localSheetId="3">#REF!</definedName>
    <definedName name="oi" comment="rubros">#REF!</definedName>
    <definedName name="OKI" comment="rubros" localSheetId="3">#REF!</definedName>
    <definedName name="OKI" comment="rubros">#REF!</definedName>
    <definedName name="OPERACIÓN_Y_MANTENIMIENTO_ADMINISTRATIVO_DE_LAS_ORGANIZACIONES_DEPORTIVAS">LISTAS!$J$2</definedName>
    <definedName name="Operación_y_mantenimiento_de_escenarios_deportivos">LISTAS!$J$3</definedName>
    <definedName name="patio" localSheetId="3">#REF!</definedName>
    <definedName name="patio">#REF!</definedName>
    <definedName name="PROYECTOS" localSheetId="0">#REF!</definedName>
    <definedName name="PROYECTOS">[2]Hoja3!$A$2:$A$11</definedName>
    <definedName name="rlll" comment="rubros" localSheetId="3">#REF!</definedName>
    <definedName name="rlll" comment="rubros">#REF!</definedName>
    <definedName name="rol" comment="rubros" localSheetId="3">#REF!</definedName>
    <definedName name="rol" comment="rubros">#REF!</definedName>
    <definedName name="rollll" comment="rubros" localSheetId="3">#REF!</definedName>
    <definedName name="rollll" comment="rubros">#REF!</definedName>
    <definedName name="RRGADS" localSheetId="3">#REF!</definedName>
    <definedName name="RRGADS" comment="rubros">#REF!</definedName>
    <definedName name="rubros" localSheetId="3">#REF!</definedName>
    <definedName name="rubros" comment="rubros">#REF!</definedName>
    <definedName name="Selectivo">LISTAS!$J$10</definedName>
    <definedName name="SUBPROYECTOS">#REF!</definedName>
    <definedName name="te" localSheetId="3">#REF!</definedName>
    <definedName name="te" comment="rubros">#REF!</definedName>
    <definedName name="VALORES" localSheetId="3">#REF!</definedName>
    <definedName name="VALORES" comment="rubros">#REF!</definedName>
    <definedName name="VANE">#REF!</definedName>
  </definedNames>
  <calcPr calcId="145621"/>
</workbook>
</file>

<file path=xl/calcChain.xml><?xml version="1.0" encoding="utf-8"?>
<calcChain xmlns="http://schemas.openxmlformats.org/spreadsheetml/2006/main">
  <c r="Z5" i="19" l="1"/>
  <c r="F49" i="16" l="1"/>
  <c r="F48" i="16"/>
  <c r="F47" i="16"/>
  <c r="F46" i="16"/>
  <c r="F45" i="16"/>
  <c r="F44" i="16"/>
  <c r="F43" i="16"/>
  <c r="F42" i="16"/>
  <c r="F41" i="16"/>
  <c r="F40" i="16"/>
  <c r="F50" i="16"/>
  <c r="X8" i="19"/>
  <c r="W8" i="19" s="1"/>
  <c r="X7" i="19"/>
  <c r="W7" i="19" s="1"/>
  <c r="X6" i="19"/>
  <c r="W6" i="19" s="1"/>
  <c r="AM100" i="19"/>
  <c r="AF100" i="19"/>
  <c r="AM99" i="19"/>
  <c r="AF99" i="19"/>
  <c r="AM98" i="19"/>
  <c r="AF98" i="19"/>
  <c r="AM97" i="19"/>
  <c r="AF97" i="19"/>
  <c r="AM96" i="19"/>
  <c r="AF96" i="19"/>
  <c r="U100" i="19"/>
  <c r="U99" i="19"/>
  <c r="U98" i="19"/>
  <c r="U97" i="19"/>
  <c r="U96" i="19"/>
  <c r="U95" i="19"/>
  <c r="U94" i="19"/>
  <c r="U93" i="19"/>
  <c r="U92" i="19"/>
  <c r="U91" i="19"/>
  <c r="U90" i="19"/>
  <c r="U89" i="19"/>
  <c r="U88" i="19"/>
  <c r="U87" i="19"/>
  <c r="U86" i="19"/>
  <c r="U85" i="19"/>
  <c r="U84" i="19"/>
  <c r="U83" i="19"/>
  <c r="U82" i="19"/>
  <c r="U81" i="19"/>
  <c r="U80" i="19"/>
  <c r="U79" i="19"/>
  <c r="U78" i="19"/>
  <c r="U77" i="19"/>
  <c r="U76" i="19"/>
  <c r="U75" i="19"/>
  <c r="U74" i="19"/>
  <c r="U73" i="19"/>
  <c r="U72" i="19"/>
  <c r="U71" i="19"/>
  <c r="U70" i="19"/>
  <c r="U69" i="19"/>
  <c r="U68" i="19"/>
  <c r="U67" i="19"/>
  <c r="U66" i="19"/>
  <c r="U65" i="19"/>
  <c r="U64" i="19"/>
  <c r="U63" i="19"/>
  <c r="U62" i="19"/>
  <c r="U61" i="19"/>
  <c r="U60" i="19"/>
  <c r="U59" i="19"/>
  <c r="U58" i="19"/>
  <c r="U57" i="19"/>
  <c r="U56" i="19"/>
  <c r="U55" i="19"/>
  <c r="U54" i="19"/>
  <c r="U53" i="19"/>
  <c r="U52" i="19"/>
  <c r="U51" i="19"/>
  <c r="U50" i="19"/>
  <c r="U49" i="19"/>
  <c r="U48" i="19"/>
  <c r="U47" i="19"/>
  <c r="U46" i="19"/>
  <c r="U45" i="19"/>
  <c r="U44" i="19"/>
  <c r="U43" i="19"/>
  <c r="U42" i="19"/>
  <c r="U41" i="19"/>
  <c r="U40" i="19"/>
  <c r="U39" i="19"/>
  <c r="U38" i="19"/>
  <c r="U37" i="19"/>
  <c r="U36" i="19"/>
  <c r="U35" i="19"/>
  <c r="U34" i="19"/>
  <c r="U33" i="19"/>
  <c r="U32" i="19"/>
  <c r="U31" i="19"/>
  <c r="U30" i="19"/>
  <c r="U29" i="19"/>
  <c r="U28" i="19"/>
  <c r="U27" i="19"/>
  <c r="U26" i="19"/>
  <c r="U25" i="19"/>
  <c r="U24" i="19"/>
  <c r="U23" i="19"/>
  <c r="U22" i="19"/>
  <c r="U21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U6" i="19"/>
  <c r="B8" i="20"/>
  <c r="B9" i="20" s="1"/>
  <c r="X100" i="19"/>
  <c r="W100" i="19"/>
  <c r="X99" i="19"/>
  <c r="W99" i="19"/>
  <c r="X98" i="19"/>
  <c r="W98" i="19"/>
  <c r="X97" i="19"/>
  <c r="W97" i="19"/>
  <c r="X96" i="19"/>
  <c r="W96" i="19"/>
  <c r="X95" i="19"/>
  <c r="W95" i="19"/>
  <c r="X94" i="19"/>
  <c r="W94" i="19"/>
  <c r="X93" i="19"/>
  <c r="W93" i="19"/>
  <c r="X92" i="19"/>
  <c r="W92" i="19"/>
  <c r="X91" i="19"/>
  <c r="W91" i="19"/>
  <c r="X90" i="19"/>
  <c r="W90" i="19"/>
  <c r="X89" i="19"/>
  <c r="W89" i="19"/>
  <c r="X88" i="19"/>
  <c r="W88" i="19"/>
  <c r="X87" i="19"/>
  <c r="W87" i="19"/>
  <c r="X86" i="19"/>
  <c r="W86" i="19"/>
  <c r="X85" i="19"/>
  <c r="W85" i="19"/>
  <c r="X84" i="19"/>
  <c r="W84" i="19"/>
  <c r="X83" i="19"/>
  <c r="W83" i="19"/>
  <c r="X82" i="19"/>
  <c r="W82" i="19"/>
  <c r="X81" i="19"/>
  <c r="W81" i="19"/>
  <c r="X80" i="19"/>
  <c r="W80" i="19"/>
  <c r="X79" i="19"/>
  <c r="W79" i="19"/>
  <c r="X78" i="19"/>
  <c r="W78" i="19"/>
  <c r="X77" i="19"/>
  <c r="W77" i="19"/>
  <c r="X76" i="19"/>
  <c r="W76" i="19"/>
  <c r="X75" i="19"/>
  <c r="W75" i="19"/>
  <c r="X74" i="19"/>
  <c r="W74" i="19"/>
  <c r="X73" i="19"/>
  <c r="W73" i="19"/>
  <c r="X72" i="19"/>
  <c r="W72" i="19"/>
  <c r="X71" i="19"/>
  <c r="W71" i="19"/>
  <c r="X70" i="19"/>
  <c r="W70" i="19"/>
  <c r="X69" i="19"/>
  <c r="W69" i="19"/>
  <c r="X68" i="19"/>
  <c r="W68" i="19"/>
  <c r="X67" i="19"/>
  <c r="W67" i="19"/>
  <c r="X66" i="19"/>
  <c r="W66" i="19"/>
  <c r="X65" i="19"/>
  <c r="W65" i="19"/>
  <c r="X64" i="19"/>
  <c r="W64" i="19"/>
  <c r="X63" i="19"/>
  <c r="W63" i="19"/>
  <c r="X62" i="19"/>
  <c r="W62" i="19"/>
  <c r="X61" i="19"/>
  <c r="W61" i="19"/>
  <c r="X60" i="19"/>
  <c r="W60" i="19"/>
  <c r="X59" i="19"/>
  <c r="W59" i="19"/>
  <c r="X58" i="19"/>
  <c r="W58" i="19"/>
  <c r="X57" i="19"/>
  <c r="W57" i="19"/>
  <c r="X56" i="19"/>
  <c r="W56" i="19"/>
  <c r="X55" i="19"/>
  <c r="W55" i="19"/>
  <c r="X54" i="19"/>
  <c r="W54" i="19"/>
  <c r="X53" i="19"/>
  <c r="W53" i="19"/>
  <c r="X52" i="19"/>
  <c r="W52" i="19"/>
  <c r="X51" i="19"/>
  <c r="W51" i="19"/>
  <c r="X50" i="19"/>
  <c r="W50" i="19"/>
  <c r="X49" i="19"/>
  <c r="W49" i="19"/>
  <c r="X48" i="19"/>
  <c r="W48" i="19"/>
  <c r="X47" i="19"/>
  <c r="W47" i="19"/>
  <c r="X46" i="19"/>
  <c r="W46" i="19"/>
  <c r="X45" i="19"/>
  <c r="W45" i="19"/>
  <c r="X44" i="19"/>
  <c r="W44" i="19"/>
  <c r="X43" i="19"/>
  <c r="W43" i="19"/>
  <c r="X42" i="19"/>
  <c r="W42" i="19"/>
  <c r="X41" i="19"/>
  <c r="W41" i="19"/>
  <c r="X40" i="19"/>
  <c r="W40" i="19"/>
  <c r="X39" i="19"/>
  <c r="W39" i="19"/>
  <c r="X38" i="19"/>
  <c r="W38" i="19"/>
  <c r="X37" i="19"/>
  <c r="W37" i="19"/>
  <c r="X36" i="19"/>
  <c r="W36" i="19"/>
  <c r="X35" i="19"/>
  <c r="W35" i="19"/>
  <c r="X34" i="19"/>
  <c r="W34" i="19"/>
  <c r="X33" i="19"/>
  <c r="W33" i="19"/>
  <c r="X32" i="19"/>
  <c r="W32" i="19"/>
  <c r="X31" i="19"/>
  <c r="W31" i="19"/>
  <c r="X30" i="19"/>
  <c r="W30" i="19"/>
  <c r="X29" i="19"/>
  <c r="W29" i="19"/>
  <c r="X28" i="19"/>
  <c r="W28" i="19"/>
  <c r="X27" i="19"/>
  <c r="W27" i="19"/>
  <c r="X26" i="19"/>
  <c r="W26" i="19"/>
  <c r="X25" i="19"/>
  <c r="W25" i="19"/>
  <c r="X24" i="19"/>
  <c r="W24" i="19"/>
  <c r="X23" i="19"/>
  <c r="W23" i="19"/>
  <c r="X22" i="19"/>
  <c r="W22" i="19"/>
  <c r="X21" i="19"/>
  <c r="W21" i="19"/>
  <c r="X20" i="19"/>
  <c r="W20" i="19"/>
  <c r="X19" i="19"/>
  <c r="W19" i="19"/>
  <c r="X18" i="19"/>
  <c r="W18" i="19"/>
  <c r="X17" i="19"/>
  <c r="W17" i="19"/>
  <c r="X16" i="19"/>
  <c r="W16" i="19"/>
  <c r="X15" i="19"/>
  <c r="W15" i="19"/>
  <c r="X14" i="19"/>
  <c r="W14" i="19"/>
  <c r="X13" i="19"/>
  <c r="W13" i="19"/>
  <c r="X12" i="19"/>
  <c r="W12" i="19"/>
  <c r="X11" i="19"/>
  <c r="W11" i="19"/>
  <c r="X10" i="19"/>
  <c r="W10" i="19"/>
  <c r="X9" i="19"/>
  <c r="W9" i="19"/>
  <c r="N100" i="19"/>
  <c r="N99" i="19"/>
  <c r="N98" i="19"/>
  <c r="N97" i="19"/>
  <c r="N96" i="19"/>
  <c r="N95" i="19"/>
  <c r="N94" i="19"/>
  <c r="N93" i="19"/>
  <c r="N92" i="19"/>
  <c r="N91" i="19"/>
  <c r="N90" i="19"/>
  <c r="N89" i="19"/>
  <c r="N88" i="19"/>
  <c r="N87" i="19"/>
  <c r="N86" i="19"/>
  <c r="N85" i="19"/>
  <c r="N84" i="19"/>
  <c r="N83" i="19"/>
  <c r="N82" i="19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M5" i="19"/>
  <c r="T5" i="19" s="1"/>
  <c r="L5" i="19"/>
  <c r="S5" i="19" s="1"/>
  <c r="K5" i="19"/>
  <c r="R5" i="19" s="1"/>
  <c r="J5" i="19"/>
  <c r="Q5" i="19" s="1"/>
  <c r="I5" i="19"/>
  <c r="P5" i="19" s="1"/>
  <c r="H5" i="19"/>
  <c r="O5" i="19" s="1"/>
  <c r="D99" i="19"/>
  <c r="C99" i="19"/>
  <c r="D98" i="19"/>
  <c r="C98" i="19"/>
  <c r="D97" i="19"/>
  <c r="C97" i="19"/>
  <c r="D96" i="19"/>
  <c r="C96" i="19"/>
  <c r="D74" i="19" l="1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100" i="19"/>
  <c r="D7" i="19"/>
  <c r="D6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100" i="19"/>
  <c r="C6" i="19"/>
  <c r="AF93" i="19"/>
  <c r="AM93" i="19"/>
  <c r="AF94" i="19"/>
  <c r="AM94" i="19"/>
  <c r="AF95" i="19"/>
  <c r="AM95" i="19"/>
  <c r="AE5" i="19" l="1"/>
  <c r="AD5" i="19"/>
  <c r="AC5" i="19"/>
  <c r="AB5" i="19"/>
  <c r="AA5" i="19"/>
  <c r="AM92" i="19" l="1"/>
  <c r="AM91" i="19"/>
  <c r="AM90" i="19"/>
  <c r="AM89" i="19"/>
  <c r="AM88" i="19"/>
  <c r="AM87" i="19"/>
  <c r="AM86" i="19"/>
  <c r="AM85" i="19"/>
  <c r="AM84" i="19"/>
  <c r="AM83" i="19"/>
  <c r="AM82" i="19"/>
  <c r="AM81" i="19"/>
  <c r="AM80" i="19"/>
  <c r="AM79" i="19"/>
  <c r="AM78" i="19"/>
  <c r="AM77" i="19"/>
  <c r="AM76" i="19"/>
  <c r="AM75" i="19"/>
  <c r="AM74" i="19"/>
  <c r="AM73" i="19"/>
  <c r="AM72" i="19"/>
  <c r="AM71" i="19"/>
  <c r="AM70" i="19"/>
  <c r="AM69" i="19"/>
  <c r="AM68" i="19"/>
  <c r="AM67" i="19"/>
  <c r="AM66" i="19"/>
  <c r="AM65" i="19"/>
  <c r="AM64" i="19"/>
  <c r="AM63" i="19"/>
  <c r="AM62" i="19"/>
  <c r="AM61" i="19"/>
  <c r="AM60" i="19"/>
  <c r="AM59" i="19"/>
  <c r="AM58" i="19"/>
  <c r="AM57" i="19"/>
  <c r="AM56" i="19"/>
  <c r="AM55" i="19"/>
  <c r="AM54" i="19"/>
  <c r="AM53" i="19"/>
  <c r="AM52" i="19"/>
  <c r="AM51" i="19"/>
  <c r="AM50" i="19"/>
  <c r="AM49" i="19"/>
  <c r="AM48" i="19"/>
  <c r="AM47" i="19"/>
  <c r="AM46" i="19"/>
  <c r="AM45" i="19"/>
  <c r="AM44" i="19"/>
  <c r="AM43" i="19"/>
  <c r="AM42" i="19"/>
  <c r="AM41" i="19"/>
  <c r="AM40" i="19"/>
  <c r="AM39" i="19"/>
  <c r="AM38" i="19"/>
  <c r="AM37" i="19"/>
  <c r="AM36" i="19"/>
  <c r="AM35" i="19"/>
  <c r="AM34" i="19"/>
  <c r="AM33" i="19"/>
  <c r="AM32" i="19"/>
  <c r="AM31" i="19"/>
  <c r="AM30" i="19"/>
  <c r="AM29" i="19"/>
  <c r="AM28" i="19"/>
  <c r="AM27" i="19"/>
  <c r="AM26" i="19"/>
  <c r="AM25" i="19"/>
  <c r="AM24" i="19"/>
  <c r="AM23" i="19"/>
  <c r="AM22" i="19"/>
  <c r="AM21" i="19"/>
  <c r="AM20" i="19"/>
  <c r="AM19" i="19"/>
  <c r="AM18" i="19"/>
  <c r="AM17" i="19"/>
  <c r="AM16" i="19"/>
  <c r="AM15" i="19"/>
  <c r="AM14" i="19"/>
  <c r="AM13" i="19"/>
  <c r="AM12" i="19"/>
  <c r="AM11" i="19"/>
  <c r="AM10" i="19"/>
  <c r="AM9" i="19"/>
  <c r="AM8" i="19"/>
  <c r="AM7" i="19"/>
  <c r="F51" i="16" s="1"/>
  <c r="AM6" i="19"/>
  <c r="F52" i="16" s="1"/>
  <c r="AF92" i="19"/>
  <c r="AF91" i="19"/>
  <c r="AF90" i="19"/>
  <c r="AF89" i="19"/>
  <c r="AF88" i="19"/>
  <c r="AF87" i="19"/>
  <c r="AF86" i="19"/>
  <c r="AF85" i="19"/>
  <c r="AF84" i="19"/>
  <c r="AF83" i="19"/>
  <c r="AF82" i="19"/>
  <c r="AF81" i="19"/>
  <c r="AF80" i="19"/>
  <c r="AF79" i="19"/>
  <c r="AF78" i="19"/>
  <c r="AF77" i="19"/>
  <c r="AF76" i="19"/>
  <c r="AF75" i="19"/>
  <c r="AF74" i="19"/>
  <c r="AF73" i="19"/>
  <c r="AF72" i="19"/>
  <c r="AF71" i="19"/>
  <c r="AF70" i="19"/>
  <c r="AF69" i="19"/>
  <c r="AF68" i="19"/>
  <c r="AF67" i="19"/>
  <c r="AF66" i="19"/>
  <c r="AF65" i="19"/>
  <c r="AF64" i="19"/>
  <c r="AF63" i="19"/>
  <c r="AF62" i="19"/>
  <c r="AF61" i="19"/>
  <c r="AF60" i="19"/>
  <c r="AF59" i="19"/>
  <c r="AF58" i="19"/>
  <c r="AF57" i="19"/>
  <c r="AF56" i="19"/>
  <c r="AF55" i="19"/>
  <c r="AF54" i="19"/>
  <c r="AF53" i="19"/>
  <c r="AF52" i="19"/>
  <c r="AF51" i="19"/>
  <c r="AF50" i="19"/>
  <c r="AF49" i="19"/>
  <c r="AF48" i="19"/>
  <c r="AF47" i="19"/>
  <c r="AF46" i="19"/>
  <c r="AF45" i="19"/>
  <c r="AF44" i="19"/>
  <c r="AF43" i="19"/>
  <c r="AF42" i="19"/>
  <c r="AF41" i="19"/>
  <c r="AF40" i="19"/>
  <c r="AF39" i="19"/>
  <c r="AF38" i="19"/>
  <c r="AF37" i="19"/>
  <c r="AF36" i="19"/>
  <c r="AF35" i="19"/>
  <c r="AF34" i="19"/>
  <c r="AF33" i="19"/>
  <c r="AF32" i="19"/>
  <c r="AF31" i="19"/>
  <c r="AF30" i="19"/>
  <c r="AF29" i="19"/>
  <c r="AF28" i="19"/>
  <c r="AF27" i="19"/>
  <c r="AF26" i="19"/>
  <c r="AF25" i="19"/>
  <c r="AF24" i="19"/>
  <c r="AF23" i="19"/>
  <c r="AF22" i="19"/>
  <c r="AF21" i="19"/>
  <c r="AF20" i="19"/>
  <c r="AF19" i="19"/>
  <c r="AF18" i="19"/>
  <c r="AF17" i="19"/>
  <c r="AF16" i="19"/>
  <c r="AF15" i="19"/>
  <c r="AF14" i="19"/>
  <c r="AF13" i="19"/>
  <c r="AF12" i="19"/>
  <c r="AF11" i="19"/>
  <c r="AF10" i="19"/>
  <c r="AF9" i="19"/>
  <c r="AF8" i="19"/>
  <c r="AF7" i="19"/>
  <c r="AF6" i="19"/>
  <c r="AL5" i="19"/>
  <c r="AK5" i="19"/>
  <c r="AJ5" i="19"/>
  <c r="AI5" i="19"/>
  <c r="AH5" i="19"/>
  <c r="AG5" i="19"/>
  <c r="F53" i="16" l="1"/>
  <c r="G52" i="16" l="1"/>
  <c r="G48" i="16"/>
  <c r="G44" i="16"/>
  <c r="G40" i="16"/>
  <c r="G51" i="16"/>
  <c r="G47" i="16"/>
  <c r="G43" i="16"/>
  <c r="G50" i="16"/>
  <c r="G46" i="16"/>
  <c r="G42" i="16"/>
  <c r="G49" i="16"/>
  <c r="G45" i="16"/>
  <c r="G41" i="16"/>
  <c r="E33" i="12"/>
  <c r="G29" i="12"/>
  <c r="C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G53" i="16" l="1"/>
  <c r="H29" i="12"/>
</calcChain>
</file>

<file path=xl/sharedStrings.xml><?xml version="1.0" encoding="utf-8"?>
<sst xmlns="http://schemas.openxmlformats.org/spreadsheetml/2006/main" count="332" uniqueCount="234">
  <si>
    <t>RESUMEN</t>
  </si>
  <si>
    <t>NOMBRE DEL ORGANISMO DEPORTIVO:</t>
  </si>
  <si>
    <t>RUC DEL ORGANISMO DEPORTIVO:</t>
  </si>
  <si>
    <t>PROVINCIA:</t>
  </si>
  <si>
    <t>CIUDAD:</t>
  </si>
  <si>
    <t>PARROQUIA:</t>
  </si>
  <si>
    <t>BARRIO:</t>
  </si>
  <si>
    <t>CORREO ELECTRÓNICO DEL RESPONSABLE:</t>
  </si>
  <si>
    <t>MONTO</t>
  </si>
  <si>
    <t>PORCENTAJE</t>
  </si>
  <si>
    <t>TOTAL</t>
  </si>
  <si>
    <t>RECREACIÓN</t>
  </si>
  <si>
    <t>EDUCACIÓN FÍSICA</t>
  </si>
  <si>
    <t>DEPORTE ADAPTADO</t>
  </si>
  <si>
    <t>PRESIDENTE O REPRESENTANTE LEGAL DEL ORGANISMO:</t>
  </si>
  <si>
    <t>CORREO ELECTRÓNICO DEL ORGANISMO DEPORTIVO:</t>
  </si>
  <si>
    <t>DIRECCIÓN:</t>
  </si>
  <si>
    <t>Programa</t>
  </si>
  <si>
    <t>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</si>
  <si>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</si>
  <si>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</si>
  <si>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</si>
  <si>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</si>
  <si>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</si>
  <si>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</si>
  <si>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</si>
  <si>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</si>
  <si>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</si>
  <si>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</si>
  <si>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</si>
  <si>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</si>
  <si>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Objetivo de la actividad</t>
  </si>
  <si>
    <t>OBJETIVO ESTRATÉGICO INSTITUCIONAL:</t>
  </si>
  <si>
    <t>(NOMBRE DEL ORGANISMO DEPORTIVO)</t>
  </si>
  <si>
    <t>TRANSFERENCIA e-SIGEF</t>
  </si>
  <si>
    <t>RESUMEN BANCOS</t>
  </si>
  <si>
    <t>OBSERVACIONES</t>
  </si>
  <si>
    <t>MES</t>
  </si>
  <si>
    <t>VALOR</t>
  </si>
  <si>
    <t>BANCO</t>
  </si>
  <si>
    <t>N° DE CUENTA</t>
  </si>
  <si>
    <t>FECHA TRANSFERENCIA</t>
  </si>
  <si>
    <t>DIFERENCIA</t>
  </si>
  <si>
    <t>Total Asignaciones Mensuales</t>
  </si>
  <si>
    <t>Total Proyectos</t>
  </si>
  <si>
    <t>TOTAL ASIGNADO</t>
  </si>
  <si>
    <t>CÓDIGO</t>
  </si>
  <si>
    <t>PROCESO</t>
  </si>
  <si>
    <t>OBJETO DEL PROCESO</t>
  </si>
  <si>
    <t>ESTADO DEL PROCESO</t>
  </si>
  <si>
    <t>PROVEEDOR CONTRATADO</t>
  </si>
  <si>
    <t>PRESUPUESTO REFERENCIAL TOTAL (SIN IVA)</t>
  </si>
  <si>
    <t>VALOR DEL CONTRATO / ADJUDICACIÓN (SIN IVA)</t>
  </si>
  <si>
    <t>FECHA DE PUBLICACIÓN</t>
  </si>
  <si>
    <t>I. IDENTIFICACIÓN DEL SEMESTRE (Marcar con X el semestre correspondiente)</t>
  </si>
  <si>
    <t>PERIODO:</t>
  </si>
  <si>
    <t>I SEMESTRE</t>
  </si>
  <si>
    <t>II SEMESTRE</t>
  </si>
  <si>
    <t>II. DATOS GENERALES</t>
  </si>
  <si>
    <t>IV. UBICACIÓN GEOGRÁFICA</t>
  </si>
  <si>
    <t>III. DATOS DE CONTACTO</t>
  </si>
  <si>
    <t>V. COMPETENCIA DEL ORGANISMO DEPORTIVO</t>
  </si>
  <si>
    <t>VI. RESUMEN DE GASTOS</t>
  </si>
  <si>
    <t>Fecha de elaboración:</t>
  </si>
  <si>
    <r>
      <t xml:space="preserve">Fuente: </t>
    </r>
    <r>
      <rPr>
        <i/>
        <sz val="8"/>
        <rFont val="Calibri"/>
        <family val="2"/>
        <scheme val="minor"/>
      </rPr>
      <t>e-Sigef y Cuadros Anexos</t>
    </r>
  </si>
  <si>
    <r>
      <t xml:space="preserve">Fuente: </t>
    </r>
    <r>
      <rPr>
        <i/>
        <sz val="8"/>
        <rFont val="Calibri"/>
        <family val="2"/>
        <scheme val="minor"/>
      </rPr>
      <t>Cuadros Anexos y Portal de Compras Públicas - SERCOP</t>
    </r>
  </si>
  <si>
    <t>ACTIVIDADES</t>
  </si>
  <si>
    <t>Objetivo Estratégico Institucional</t>
  </si>
  <si>
    <t>Programación Semestral de Metas</t>
  </si>
  <si>
    <t>Ejecución Presupuestaria</t>
  </si>
  <si>
    <t>Total Planificado</t>
  </si>
  <si>
    <t>Total Ejecutado</t>
  </si>
  <si>
    <t>Cumplimiento Semestral de Metas</t>
  </si>
  <si>
    <t>Programación Presupuestaria</t>
  </si>
  <si>
    <t>MATRIZ DE EJECUCIÓN DE PLAN OPERATIVO (SEMESTRAL)
ORGANISMOS DEPORTIVOS</t>
  </si>
  <si>
    <t>TELÉFONO DE OFICINAS Y CELULAR DE CONTACTO:</t>
  </si>
  <si>
    <t>Objetivo del Organismo Deportivo</t>
  </si>
  <si>
    <t>NOMBRE DEL RESPONSABLE DE LA INFORMACIÓN</t>
  </si>
  <si>
    <t xml:space="preserve">OBJETIVO </t>
  </si>
  <si>
    <t>DEPORTES</t>
  </si>
  <si>
    <t>OPERACIÓN_Y_MANTENIMIENTO_DE_ESCENARIOS_DEPORTIVOS</t>
  </si>
  <si>
    <t>GASTOS_EN_TEMAS_DE_CAPACITACIÓN_DEPORTIVOS</t>
  </si>
  <si>
    <t xml:space="preserve">GASTOS_DEPORTIVOS_GENERALES </t>
  </si>
  <si>
    <t>CONCENTRADO</t>
  </si>
  <si>
    <t>CAMPAMENTOS</t>
  </si>
  <si>
    <t>EVALUACIÓN</t>
  </si>
  <si>
    <t>BASE_DE_ENTRENAMIENTO</t>
  </si>
  <si>
    <t>SELECTIVO</t>
  </si>
  <si>
    <t>CAMPEONATO</t>
  </si>
  <si>
    <t>JUEGOS</t>
  </si>
  <si>
    <t>ACTIVIDADES_RECREATIVAS</t>
  </si>
  <si>
    <t>IMPLEMENTACIÓN_DEPORTIVA</t>
  </si>
  <si>
    <t>ÁREA DE ACCIÓN DEL ORGANISMO DEPORTIVO:</t>
  </si>
  <si>
    <t>Facilitar la consecución de logros deportivos a nivel nacional e internacional de las y los deportistas incluyendo, aquellos que tengan algún tipo de discapacidad.</t>
  </si>
  <si>
    <t>Código de la Actividad</t>
  </si>
  <si>
    <t>Actividad</t>
  </si>
  <si>
    <t>Activación de la población para asegurar la salud de las y los ciudadanos.</t>
  </si>
  <si>
    <t>Salarios Unificados</t>
  </si>
  <si>
    <t>OPERACIÓN_Y_MANTENIMIENTO_ADMINISTRATIVO_DE_LAS_ORGANIZACIONES_DEPORTIVAS</t>
  </si>
  <si>
    <t>001</t>
  </si>
  <si>
    <t>Porcentaje de ejecución presupuestaria</t>
  </si>
  <si>
    <t>El indicador nos permite conocer el avance PORCENTUAL de la ejecución del presupuesto de manera mensual, respecto de la programación realizada para el año.</t>
  </si>
  <si>
    <t>Decimotercer Sueldo</t>
  </si>
  <si>
    <t>DEPORTE</t>
  </si>
  <si>
    <t>002</t>
  </si>
  <si>
    <t xml:space="preserve">El indicador nos permite conocer de manera PORCENTUALel avance en la planificación </t>
  </si>
  <si>
    <t>Incrementar el uso del tiempo libre en las prácticas del deporte y la actividad física en la población con un enfoque de interculturalidad y de inclusión de grupos prioritarios.</t>
  </si>
  <si>
    <t>Decimocuarto Sueldo</t>
  </si>
  <si>
    <t>003</t>
  </si>
  <si>
    <t>Número de personas capacitadas en temáticas del deporte</t>
  </si>
  <si>
    <t>Horas Extraordinarias y Suplementarias</t>
  </si>
  <si>
    <t>004</t>
  </si>
  <si>
    <t>Aporte Patronal</t>
  </si>
  <si>
    <t>005</t>
  </si>
  <si>
    <t>Fondo de Reserva</t>
  </si>
  <si>
    <t>006</t>
  </si>
  <si>
    <t>Despido Intempestivo</t>
  </si>
  <si>
    <t>007</t>
  </si>
  <si>
    <t>Compensación por Desahucio</t>
  </si>
  <si>
    <t>008</t>
  </si>
  <si>
    <t xml:space="preserve">Compensación por Vacaciones no Gozadas por Cesación de Funciones </t>
  </si>
  <si>
    <t>009</t>
  </si>
  <si>
    <t>Por Renuncia Voluntaria</t>
  </si>
  <si>
    <t>013</t>
  </si>
  <si>
    <t>Agua Potable</t>
  </si>
  <si>
    <t>010</t>
  </si>
  <si>
    <t>Energía Eléctrica</t>
  </si>
  <si>
    <t>Telecomunicaciones</t>
  </si>
  <si>
    <t>Servicio de Correo</t>
  </si>
  <si>
    <t>011</t>
  </si>
  <si>
    <t>Almacenamiento - Embalaje - Envase y Recarga de Extintores</t>
  </si>
  <si>
    <t>Número de medallas por deportista en eventos de juegos obtenidos</t>
  </si>
  <si>
    <t>Servicio de Seguridad y Vigilancia</t>
  </si>
  <si>
    <t>Servicios de Publicidad y Propaganda Usando Otros Medios</t>
  </si>
  <si>
    <t>012</t>
  </si>
  <si>
    <t>Servicio de Implementación y Administración de Bancos de Información</t>
  </si>
  <si>
    <t>Edificios- Locales- Residencias y Cableado Estructurado (Mantenimiento - Reparaciones e Instalaciones)</t>
  </si>
  <si>
    <t>Mobiliarios (Instalación- Mantenimiento y Reparaciones)</t>
  </si>
  <si>
    <t>Maquinarias y Equipos (Instalación- Mantenimiento y Reparaciones)</t>
  </si>
  <si>
    <t>Vehículos (Instalación- Mantenimiento y Reparaciones)</t>
  </si>
  <si>
    <t>Herramientas (Instalación- Mantenimiento y Reparaciones)</t>
  </si>
  <si>
    <t>Instalación- Mantenimiento y Reparación de Bienes Deportivos</t>
  </si>
  <si>
    <t>Edificios- Locales y Residencias- Parqueaderos- Casilleros Judiciales y Bancarios (Arrendamientos)</t>
  </si>
  <si>
    <t>Mobiliarios (Arrendamientos)</t>
  </si>
  <si>
    <t>Maquinarias y Equipos (Arrendamientos)</t>
  </si>
  <si>
    <t>Consultoría- Asesoría e Investigación Especializada</t>
  </si>
  <si>
    <t>Servicio de Auditoria</t>
  </si>
  <si>
    <t>Fiscalización e Inspecciones Técnicas</t>
  </si>
  <si>
    <t>Estudio y Diseño de Proyectos</t>
  </si>
  <si>
    <t>Desarrollo- Actualización- Asistencia Técnica y Soporte de Sistemas Informáticos</t>
  </si>
  <si>
    <t>Arrendamiento y Licencias de Uso de Paquetes Informáticos</t>
  </si>
  <si>
    <t>Mantenimiento y Reparación de Equipos y Sistemas Informáticos</t>
  </si>
  <si>
    <t>Combustibles y Lubricantes</t>
  </si>
  <si>
    <t>Materiales de Oficina</t>
  </si>
  <si>
    <t>Materiales de Aseo</t>
  </si>
  <si>
    <t>Herramientas y Equipos Menores</t>
  </si>
  <si>
    <t>Materiales de Impresión- Fotografía- Reproducción y Publicaciones</t>
  </si>
  <si>
    <t xml:space="preserve">Insumos- Bienes- Materiales y Suministros para la Construcción- Eléctricos- Plomería- Carpintería- Señalización Vial- Navegación y Contra Incendios </t>
  </si>
  <si>
    <t>Materiales Didácticos</t>
  </si>
  <si>
    <t>Repuestos y Accesorios</t>
  </si>
  <si>
    <t>Menaje de Cocina-de Hogar-Accesorios Descartables y Accesorios de Oficina</t>
  </si>
  <si>
    <t>Mobiliarios (Bienes Muebles no Depreciables)</t>
  </si>
  <si>
    <t>Maquinarias y Equipos (Bienes Muebles no Depreciables)</t>
  </si>
  <si>
    <t>Herramientas (Bienes Muebles no Depreciables)</t>
  </si>
  <si>
    <t>Equipos- Sistemas y Paquetes Informáticos</t>
  </si>
  <si>
    <t>Partes y Repuestos</t>
  </si>
  <si>
    <t>Tasas Generales- Impuestos- Contribuciones- Permisos- Licencias y Patentes</t>
  </si>
  <si>
    <t>Comisiones Bancarias</t>
  </si>
  <si>
    <t>Costas Judiciales Tramites Notariales-y Legalización de Documentos Arreglos Extrajudiciales</t>
  </si>
  <si>
    <t>Dietas</t>
  </si>
  <si>
    <t>Al Sector Privado no Financiero</t>
  </si>
  <si>
    <t>A Jubilados Patronales</t>
  </si>
  <si>
    <t>Edificios-Locales y Residencias (Bienes Inmuebles)</t>
  </si>
  <si>
    <t>Mobiliarios (Bienes de Larga Duración)</t>
  </si>
  <si>
    <t>Maquinarias y Equipos (Bienes de Larga Duración)</t>
  </si>
  <si>
    <t>Herramientas (Bienes de Larga Duración)</t>
  </si>
  <si>
    <t>Equipos-Sistemas y Paquetes Informáticos</t>
  </si>
  <si>
    <t>Edición - Impresión - Reproducción -Publicaciones Suscripciones - Fotocopiado - Traducción - Empastado - Enmarcación - Serigrafía - Fotografía - Carnetización - Filmación e Imágenes Satelitales</t>
  </si>
  <si>
    <t>Espectáculos Culturales y Sociales</t>
  </si>
  <si>
    <t>Eventos Públicos y Oficiales</t>
  </si>
  <si>
    <t>Servicios de Alimentación</t>
  </si>
  <si>
    <t>Eventos Oficiales</t>
  </si>
  <si>
    <t>Pasajes al Interior</t>
  </si>
  <si>
    <t>Pasajes al Exterior</t>
  </si>
  <si>
    <t>Viáticos y Subsistencias en el Interior</t>
  </si>
  <si>
    <t>Viáticos y Subsistencias en el Exterior</t>
  </si>
  <si>
    <t>Servicio de Capacitación</t>
  </si>
  <si>
    <t>Honorarios por Contratos Civiles de Servicios</t>
  </si>
  <si>
    <t>Alimentos y Bebidas</t>
  </si>
  <si>
    <t>Instrumental Médico Quirúrgico</t>
  </si>
  <si>
    <t>Medicamentos</t>
  </si>
  <si>
    <t>Adquisición de Accesorios e Insumos Químicos y Orgánicos</t>
  </si>
  <si>
    <t>Seguros</t>
  </si>
  <si>
    <t>Transporte de Personal y Deportistas</t>
  </si>
  <si>
    <t>Fletes y Maniobras</t>
  </si>
  <si>
    <t>Servicio de Aseo -Lavado-Vestimenta de Trabajo- Fumigación -Desinfección y Limpieza de las Instalaciones del Sector Publico</t>
  </si>
  <si>
    <t>Afiliaciones e Inscripciones a Deportistas - Entrenadores</t>
  </si>
  <si>
    <t>Gastos para la Atención a Delegados Extranjeros y Nacionales Deportistas- Entrenadores y Cuerpo Técnico que Representen al País</t>
  </si>
  <si>
    <t>Bono Deportivo a Deportistas - Entrenadores y Delegados</t>
  </si>
  <si>
    <t>Incentivo por Resultados Deportivos</t>
  </si>
  <si>
    <t>Condecoraciones y Homenajes en Actos Protocolarios</t>
  </si>
  <si>
    <t>Uniformes Deportivos</t>
  </si>
  <si>
    <t>Suplementos Vitamínicos</t>
  </si>
  <si>
    <t>Becas y Ayudas Económicas</t>
  </si>
  <si>
    <t>Implementos Deportivos y Recreativos</t>
  </si>
  <si>
    <t>Fortalecimiento del deporte nacional</t>
  </si>
  <si>
    <t>Número de participaciones de deportistas en eventos de campeonatos a nivel nacional e internacional</t>
  </si>
  <si>
    <t>Número de medallas por deportista en eventos de campeonatos obtenidos</t>
  </si>
  <si>
    <t>Número de medallas obtenidas</t>
  </si>
  <si>
    <t>Número de personas participantes en actividades recreativas</t>
  </si>
  <si>
    <t>Número de participaciones de personas en actividades recreativas</t>
  </si>
  <si>
    <t>Porcentaje de cumplimiento del plan de mantenimiento de escenarios deportivos</t>
  </si>
  <si>
    <t>Número de participaciones de deportistas en concentrados para la preparación de eventos deportivos</t>
  </si>
  <si>
    <t>Número de personas beneficiadas que asisten a Campamentos deportivos</t>
  </si>
  <si>
    <t>Número de deportistas evaluados de forma integral en las diferentes etapas de preparación del deportista</t>
  </si>
  <si>
    <t>Número de participaciones de deportistas en base de entrenamiento adaptados fisiológicamente a las condiciones de competencias</t>
  </si>
  <si>
    <t>Número de participaciones de deportistas participantes en eventos selectivos a nivel nacional</t>
  </si>
  <si>
    <t>Número de personas beneficiadas con la implementación deportiva</t>
  </si>
  <si>
    <t>Meta Anual del Indicador</t>
  </si>
  <si>
    <t>Total Metas Alcanzadas</t>
  </si>
  <si>
    <t>Estructura Programática</t>
  </si>
  <si>
    <t>Metas</t>
  </si>
  <si>
    <t>Número de participaciones de deportistas en eventos de juegos a nivel nacional e internacional</t>
  </si>
  <si>
    <t>Información Presupuestaria</t>
  </si>
  <si>
    <t>Programación Financiera 2017</t>
  </si>
  <si>
    <t>Total Programado</t>
  </si>
  <si>
    <t>Total Presupuesto Programado Anual</t>
  </si>
  <si>
    <t>Grupo de Gasto</t>
  </si>
  <si>
    <t>Ítem Presupuestario</t>
  </si>
  <si>
    <t>Nombre del Ítem Presupuestario</t>
  </si>
  <si>
    <r>
      <rPr>
        <b/>
        <i/>
        <sz val="8"/>
        <rFont val="Calibri"/>
        <family val="2"/>
        <scheme val="minor"/>
      </rPr>
      <t xml:space="preserve">Elaborado por: </t>
    </r>
    <r>
      <rPr>
        <i/>
        <sz val="8"/>
        <color indexed="10"/>
        <rFont val="Calibri"/>
        <family val="2"/>
        <scheme val="minor"/>
      </rPr>
      <t>Nombre del Analista</t>
    </r>
    <r>
      <rPr>
        <i/>
        <sz val="8"/>
        <rFont val="Calibri"/>
        <family val="2"/>
        <scheme val="minor"/>
      </rPr>
      <t xml:space="preserve"> - Analista de Seguimiento de Planes, Programas y Proyectos</t>
    </r>
  </si>
  <si>
    <r>
      <t xml:space="preserve">COORDINACIÓN GENERAL DE PLANIFICACIÓN 
DIRECCIÓN DE GESTIÓN DE SEGUIMIENTO DE PLANES, PROGRAMAS Y PROYECTOS
</t>
    </r>
    <r>
      <rPr>
        <b/>
        <sz val="13"/>
        <color indexed="8"/>
        <rFont val="Calibri"/>
        <family val="2"/>
        <scheme val="minor"/>
      </rPr>
      <t>EVALUACIÓN AL PLAN OPERATIVO ANUAL 2018</t>
    </r>
  </si>
  <si>
    <t>PROCESOS DE CONTRATACIÓN PÚBLICA 2018</t>
  </si>
  <si>
    <t>RESUMEN DE INGRESOS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</si>
</sst>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.00"/>
    <numFmt numFmtId="168" formatCode="_ * #,##0.00_ ;_ * \-#,##0.00_ ;_ * &quot;-&quot;??_ ;_ @_ "/>
    <numFmt numFmtId="169" formatCode="_(&quot;$&quot;* #,##0.00_);_(&quot;$&quot;* \(#,##0.00\);_(&quot;$&quot;* &quot;-&quot;??_);_(@_)"/>
    <numFmt numFmtId="170" formatCode="_-[$$-300A]\ * #,##0.00_ ;_-[$$-300A]\ * \-#,##0.00\ ;_-[$$-300A]\ * &quot;-&quot;??_ ;_-@_ "/>
    <numFmt numFmtId="171" formatCode="[$$-300A]\ #,##0.00"/>
    <numFmt numFmtId="172" formatCode="_-* #,##0.00_-;\-* #,##0.00_-;_-* &quot;-&quot;??_-;_-@_-"/>
    <numFmt numFmtId="173" formatCode="_(&quot;$ &quot;* #,##0.00_);_(&quot;$ &quot;* \(#,##0.00\);_(&quot;$ &quot;* \-??_);_(@_)"/>
    <numFmt numFmtId="174" formatCode="_-* #,##0.00\ _$_-;\-* #,##0.00\ _$_-;_-* &quot;-&quot;??\ _$_-;_-@_-"/>
    <numFmt numFmtId="175" formatCode="[$$-300A]#,##0.00;[Red][$$-300A]\-#,##0.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Arial"/>
      <family val="2"/>
      <charset val="1"/>
    </font>
    <font>
      <b/>
      <i/>
      <sz val="16"/>
      <color indexed="8"/>
      <name val="Arial"/>
      <family val="2"/>
    </font>
    <font>
      <u/>
      <sz val="10"/>
      <color theme="10"/>
      <name val="Arial"/>
      <family val="2"/>
    </font>
    <font>
      <u/>
      <sz val="9.9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Liberation Sans"/>
    </font>
    <font>
      <b/>
      <i/>
      <u/>
      <sz val="11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indexed="1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" fillId="0" borderId="0" applyFont="0" applyFill="0" applyBorder="0" applyAlignment="0" applyProtection="0"/>
    <xf numFmtId="0" fontId="1" fillId="0" borderId="0"/>
    <xf numFmtId="0" fontId="12" fillId="7" borderId="0" applyNumberFormat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4" fillId="0" borderId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4" fillId="0" borderId="0"/>
    <xf numFmtId="0" fontId="1" fillId="0" borderId="0"/>
    <xf numFmtId="0" fontId="2" fillId="0" borderId="0"/>
    <xf numFmtId="0" fontId="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0" fillId="0" borderId="0"/>
    <xf numFmtId="0" fontId="3" fillId="0" borderId="0">
      <alignment vertical="top"/>
    </xf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1" fillId="6" borderId="17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Border="0" applyProtection="0"/>
    <xf numFmtId="175" fontId="21" fillId="0" borderId="0" applyBorder="0" applyProtection="0"/>
  </cellStyleXfs>
  <cellXfs count="197">
    <xf numFmtId="0" fontId="0" fillId="0" borderId="0" xfId="0"/>
    <xf numFmtId="0" fontId="6" fillId="2" borderId="0" xfId="0" applyNumberFormat="1" applyFont="1" applyFill="1" applyAlignment="1">
      <alignment horizontal="center" vertical="center" wrapText="1"/>
    </xf>
    <xf numFmtId="165" fontId="9" fillId="3" borderId="10" xfId="1" applyFont="1" applyFill="1" applyBorder="1" applyAlignment="1">
      <alignment horizontal="center" vertical="center" wrapText="1"/>
    </xf>
    <xf numFmtId="165" fontId="6" fillId="2" borderId="10" xfId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14" fontId="9" fillId="3" borderId="10" xfId="0" applyNumberFormat="1" applyFont="1" applyFill="1" applyBorder="1" applyAlignment="1">
      <alignment horizontal="center" vertical="center" wrapText="1"/>
    </xf>
    <xf numFmtId="166" fontId="6" fillId="2" borderId="10" xfId="16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166" fontId="6" fillId="2" borderId="10" xfId="16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166" fontId="9" fillId="3" borderId="10" xfId="16" applyFont="1" applyFill="1" applyBorder="1" applyAlignment="1">
      <alignment vertical="center" wrapText="1"/>
    </xf>
    <xf numFmtId="166" fontId="8" fillId="3" borderId="10" xfId="16" applyFont="1" applyFill="1" applyBorder="1" applyAlignment="1">
      <alignment horizontal="center" vertical="center"/>
    </xf>
    <xf numFmtId="165" fontId="8" fillId="3" borderId="10" xfId="1" applyFont="1" applyFill="1" applyBorder="1" applyAlignment="1">
      <alignment horizontal="center" vertical="center"/>
    </xf>
    <xf numFmtId="14" fontId="6" fillId="2" borderId="0" xfId="1" applyNumberFormat="1" applyFont="1" applyFill="1" applyAlignment="1">
      <alignment vertical="center" wrapText="1"/>
    </xf>
    <xf numFmtId="165" fontId="6" fillId="2" borderId="0" xfId="1" applyFont="1" applyFill="1" applyAlignment="1">
      <alignment vertical="center" wrapText="1"/>
    </xf>
    <xf numFmtId="166" fontId="9" fillId="3" borderId="10" xfId="16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166" fontId="9" fillId="3" borderId="10" xfId="0" applyNumberFormat="1" applyFont="1" applyFill="1" applyBorder="1" applyAlignment="1">
      <alignment horizontal="center" vertical="center" wrapText="1"/>
    </xf>
    <xf numFmtId="0" fontId="23" fillId="2" borderId="10" xfId="42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/>
      <protection locked="0"/>
    </xf>
    <xf numFmtId="0" fontId="5" fillId="2" borderId="3" xfId="3" applyFont="1" applyFill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5" fillId="2" borderId="6" xfId="3" applyFont="1" applyFill="1" applyBorder="1" applyAlignment="1" applyProtection="1">
      <alignment horizontal="center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5" fillId="2" borderId="5" xfId="3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30" fillId="2" borderId="0" xfId="3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2" borderId="4" xfId="0" applyFont="1" applyFill="1" applyBorder="1" applyAlignment="1" applyProtection="1">
      <alignment vertical="center"/>
      <protection locked="0"/>
    </xf>
    <xf numFmtId="0" fontId="5" fillId="2" borderId="1" xfId="3" applyFont="1" applyFill="1" applyBorder="1" applyAlignment="1" applyProtection="1">
      <alignment vertical="center"/>
    </xf>
    <xf numFmtId="0" fontId="5" fillId="2" borderId="2" xfId="3" applyFont="1" applyFill="1" applyBorder="1" applyAlignment="1" applyProtection="1">
      <alignment vertical="center"/>
    </xf>
    <xf numFmtId="0" fontId="5" fillId="2" borderId="0" xfId="3" applyFont="1" applyFill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center" vertical="center"/>
    </xf>
    <xf numFmtId="0" fontId="5" fillId="2" borderId="4" xfId="3" applyFont="1" applyFill="1" applyBorder="1" applyAlignment="1" applyProtection="1">
      <alignment vertical="center"/>
    </xf>
    <xf numFmtId="0" fontId="5" fillId="2" borderId="0" xfId="3" applyFont="1" applyFill="1" applyBorder="1" applyAlignment="1" applyProtection="1">
      <alignment vertical="center"/>
    </xf>
    <xf numFmtId="0" fontId="5" fillId="2" borderId="5" xfId="3" applyFont="1" applyFill="1" applyBorder="1" applyAlignment="1" applyProtection="1">
      <alignment vertical="center"/>
      <protection locked="0"/>
    </xf>
    <xf numFmtId="0" fontId="7" fillId="2" borderId="4" xfId="3" applyFont="1" applyFill="1" applyBorder="1" applyAlignment="1" applyProtection="1">
      <alignment horizontal="left" vertical="center"/>
    </xf>
    <xf numFmtId="0" fontId="7" fillId="2" borderId="0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23" fillId="2" borderId="5" xfId="4" applyFont="1" applyFill="1" applyBorder="1" applyAlignment="1" applyProtection="1">
      <alignment vertical="center"/>
      <protection locked="0"/>
    </xf>
    <xf numFmtId="0" fontId="7" fillId="2" borderId="4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horizontal="left" vertical="center"/>
    </xf>
    <xf numFmtId="0" fontId="7" fillId="2" borderId="4" xfId="3" applyFont="1" applyFill="1" applyBorder="1" applyAlignment="1" applyProtection="1">
      <alignment horizontal="left" vertical="center"/>
      <protection locked="0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23" fillId="2" borderId="13" xfId="4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9" fontId="6" fillId="2" borderId="0" xfId="0" applyNumberFormat="1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1" fillId="2" borderId="0" xfId="3" applyFont="1" applyFill="1" applyBorder="1" applyAlignment="1" applyProtection="1">
      <alignment vertical="center"/>
    </xf>
    <xf numFmtId="0" fontId="31" fillId="2" borderId="4" xfId="3" applyFont="1" applyFill="1" applyBorder="1" applyAlignment="1" applyProtection="1">
      <alignment vertical="center"/>
    </xf>
    <xf numFmtId="0" fontId="7" fillId="2" borderId="11" xfId="3" applyFont="1" applyFill="1" applyBorder="1" applyAlignment="1" applyProtection="1">
      <alignment horizontal="left" vertical="center"/>
    </xf>
    <xf numFmtId="0" fontId="7" fillId="2" borderId="12" xfId="3" applyFont="1" applyFill="1" applyBorder="1" applyAlignment="1" applyProtection="1">
      <alignment horizontal="left" vertical="center"/>
    </xf>
    <xf numFmtId="0" fontId="7" fillId="2" borderId="12" xfId="3" applyFont="1" applyFill="1" applyBorder="1" applyAlignment="1" applyProtection="1">
      <alignment vertical="center"/>
    </xf>
    <xf numFmtId="0" fontId="5" fillId="2" borderId="12" xfId="3" applyFont="1" applyFill="1" applyBorder="1" applyAlignment="1" applyProtection="1">
      <alignment horizontal="center" vertical="center"/>
      <protection locked="0"/>
    </xf>
    <xf numFmtId="0" fontId="5" fillId="2" borderId="13" xfId="3" applyFont="1" applyFill="1" applyBorder="1" applyAlignment="1" applyProtection="1">
      <alignment horizontal="center" vertical="center"/>
      <protection locked="0"/>
    </xf>
    <xf numFmtId="0" fontId="5" fillId="2" borderId="1" xfId="3" applyFont="1" applyFill="1" applyBorder="1" applyAlignment="1" applyProtection="1">
      <alignment horizontal="left" vertical="center"/>
    </xf>
    <xf numFmtId="0" fontId="5" fillId="2" borderId="2" xfId="3" applyFont="1" applyFill="1" applyBorder="1" applyAlignment="1" applyProtection="1">
      <alignment horizontal="left" vertical="center"/>
    </xf>
    <xf numFmtId="0" fontId="5" fillId="2" borderId="2" xfId="3" applyFont="1" applyFill="1" applyBorder="1" applyAlignment="1" applyProtection="1">
      <alignment horizontal="center" vertical="center"/>
      <protection locked="0"/>
    </xf>
    <xf numFmtId="0" fontId="5" fillId="2" borderId="3" xfId="3" applyFont="1" applyFill="1" applyBorder="1" applyAlignment="1" applyProtection="1">
      <alignment horizontal="center" vertical="center"/>
      <protection locked="0"/>
    </xf>
    <xf numFmtId="0" fontId="5" fillId="2" borderId="13" xfId="3" applyFont="1" applyFill="1" applyBorder="1" applyAlignment="1" applyProtection="1">
      <alignment vertical="center"/>
      <protection locked="0"/>
    </xf>
    <xf numFmtId="0" fontId="5" fillId="2" borderId="8" xfId="3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9" fillId="5" borderId="10" xfId="3" applyFont="1" applyFill="1" applyBorder="1" applyAlignment="1" applyProtection="1">
      <alignment horizontal="center" vertical="center"/>
    </xf>
    <xf numFmtId="10" fontId="29" fillId="5" borderId="10" xfId="0" applyNumberFormat="1" applyFont="1" applyFill="1" applyBorder="1" applyAlignment="1" applyProtection="1">
      <alignment horizontal="center" vertical="center"/>
    </xf>
    <xf numFmtId="10" fontId="23" fillId="2" borderId="10" xfId="2" applyNumberFormat="1" applyFont="1" applyFill="1" applyBorder="1" applyAlignment="1" applyProtection="1">
      <alignment horizontal="center" vertical="center"/>
    </xf>
    <xf numFmtId="166" fontId="23" fillId="2" borderId="10" xfId="16" applyFont="1" applyFill="1" applyBorder="1" applyAlignment="1" applyProtection="1">
      <alignment horizontal="center" vertical="center"/>
    </xf>
    <xf numFmtId="166" fontId="29" fillId="5" borderId="10" xfId="16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23" fillId="2" borderId="0" xfId="4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wrapText="1"/>
    </xf>
    <xf numFmtId="0" fontId="6" fillId="0" borderId="8" xfId="0" applyFont="1" applyBorder="1" applyAlignment="1" applyProtection="1">
      <alignment wrapText="1"/>
    </xf>
    <xf numFmtId="0" fontId="10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wrapText="1"/>
    </xf>
    <xf numFmtId="0" fontId="6" fillId="0" borderId="10" xfId="0" applyFont="1" applyBorder="1" applyProtection="1"/>
    <xf numFmtId="0" fontId="6" fillId="2" borderId="6" xfId="0" applyFont="1" applyFill="1" applyBorder="1" applyProtection="1"/>
    <xf numFmtId="0" fontId="10" fillId="0" borderId="10" xfId="0" applyFont="1" applyBorder="1" applyAlignment="1" applyProtection="1">
      <alignment vertical="center" wrapText="1"/>
    </xf>
    <xf numFmtId="49" fontId="6" fillId="0" borderId="8" xfId="0" applyNumberFormat="1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6" fillId="0" borderId="10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10" borderId="10" xfId="0" applyFont="1" applyFill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justify" wrapText="1"/>
    </xf>
    <xf numFmtId="0" fontId="6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6" fillId="0" borderId="10" xfId="0" applyFont="1" applyBorder="1" applyAlignment="1" applyProtection="1">
      <alignment horizontal="center" vertical="center"/>
    </xf>
    <xf numFmtId="14" fontId="9" fillId="2" borderId="0" xfId="0" applyNumberFormat="1" applyFont="1" applyFill="1" applyBorder="1" applyAlignment="1" applyProtection="1">
      <alignment vertical="center"/>
      <protection locked="0"/>
    </xf>
    <xf numFmtId="14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right" vertical="center"/>
      <protection locked="0"/>
    </xf>
    <xf numFmtId="0" fontId="37" fillId="2" borderId="0" xfId="0" applyNumberFormat="1" applyFont="1" applyFill="1" applyAlignment="1">
      <alignment horizontal="center" vertical="center" wrapText="1"/>
    </xf>
    <xf numFmtId="0" fontId="39" fillId="2" borderId="0" xfId="0" applyNumberFormat="1" applyFont="1" applyFill="1" applyAlignment="1">
      <alignment horizontal="center" vertical="center" wrapText="1"/>
    </xf>
    <xf numFmtId="166" fontId="38" fillId="5" borderId="10" xfId="16" applyFont="1" applyFill="1" applyBorder="1" applyAlignment="1">
      <alignment horizontal="center" vertical="center" wrapText="1"/>
    </xf>
    <xf numFmtId="166" fontId="38" fillId="9" borderId="10" xfId="16" applyFont="1" applyFill="1" applyBorder="1" applyAlignment="1">
      <alignment horizontal="center" vertical="center" wrapText="1"/>
    </xf>
    <xf numFmtId="0" fontId="37" fillId="2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3" fontId="37" fillId="2" borderId="10" xfId="0" applyNumberFormat="1" applyFont="1" applyFill="1" applyBorder="1" applyAlignment="1">
      <alignment horizontal="center" vertical="center" wrapText="1"/>
    </xf>
    <xf numFmtId="3" fontId="37" fillId="2" borderId="10" xfId="16" applyNumberFormat="1" applyFont="1" applyFill="1" applyBorder="1" applyAlignment="1">
      <alignment horizontal="center" vertical="center" wrapText="1"/>
    </xf>
    <xf numFmtId="3" fontId="37" fillId="8" borderId="10" xfId="16" applyNumberFormat="1" applyFont="1" applyFill="1" applyBorder="1" applyAlignment="1">
      <alignment horizontal="center" vertical="center" wrapText="1"/>
    </xf>
    <xf numFmtId="166" fontId="37" fillId="2" borderId="10" xfId="16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/>
    </xf>
    <xf numFmtId="0" fontId="40" fillId="0" borderId="10" xfId="0" applyFont="1" applyBorder="1" applyAlignment="1" applyProtection="1">
      <alignment horizontal="center" vertical="center" wrapText="1"/>
    </xf>
    <xf numFmtId="166" fontId="37" fillId="8" borderId="10" xfId="16" applyFont="1" applyFill="1" applyBorder="1" applyAlignment="1">
      <alignment horizontal="center" vertical="center" wrapText="1"/>
    </xf>
    <xf numFmtId="166" fontId="37" fillId="2" borderId="0" xfId="16" applyFont="1" applyFill="1" applyAlignment="1">
      <alignment horizontal="center" vertical="center" wrapText="1"/>
    </xf>
    <xf numFmtId="0" fontId="29" fillId="5" borderId="10" xfId="0" applyFont="1" applyFill="1" applyBorder="1" applyAlignment="1" applyProtection="1">
      <alignment horizontal="center" vertical="center"/>
    </xf>
    <xf numFmtId="0" fontId="5" fillId="2" borderId="6" xfId="3" applyFont="1" applyFill="1" applyBorder="1" applyAlignment="1" applyProtection="1">
      <alignment horizontal="center" vertical="center"/>
      <protection locked="0"/>
    </xf>
    <xf numFmtId="0" fontId="5" fillId="2" borderId="8" xfId="3" applyFont="1" applyFill="1" applyBorder="1" applyAlignment="1" applyProtection="1">
      <alignment horizontal="center" vertical="center"/>
      <protection locked="0"/>
    </xf>
    <xf numFmtId="0" fontId="29" fillId="5" borderId="10" xfId="3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left" vertical="center"/>
    </xf>
    <xf numFmtId="0" fontId="23" fillId="2" borderId="7" xfId="0" applyFont="1" applyFill="1" applyBorder="1" applyAlignment="1" applyProtection="1">
      <alignment horizontal="left" vertical="center"/>
    </xf>
    <xf numFmtId="0" fontId="23" fillId="2" borderId="8" xfId="0" applyFont="1" applyFill="1" applyBorder="1" applyAlignment="1" applyProtection="1">
      <alignment horizontal="left" vertical="center"/>
    </xf>
    <xf numFmtId="0" fontId="35" fillId="5" borderId="6" xfId="0" applyFont="1" applyFill="1" applyBorder="1" applyAlignment="1" applyProtection="1">
      <alignment horizontal="center" vertical="center"/>
    </xf>
    <xf numFmtId="0" fontId="35" fillId="5" borderId="7" xfId="0" applyFont="1" applyFill="1" applyBorder="1" applyAlignment="1" applyProtection="1">
      <alignment horizontal="center" vertical="center"/>
    </xf>
    <xf numFmtId="0" fontId="35" fillId="5" borderId="8" xfId="0" applyFont="1" applyFill="1" applyBorder="1" applyAlignment="1" applyProtection="1">
      <alignment horizontal="center" vertical="center"/>
    </xf>
    <xf numFmtId="0" fontId="5" fillId="2" borderId="6" xfId="3" applyFont="1" applyFill="1" applyBorder="1" applyAlignment="1" applyProtection="1">
      <alignment horizontal="left" vertical="center" wrapText="1"/>
    </xf>
    <xf numFmtId="0" fontId="5" fillId="2" borderId="7" xfId="3" applyFont="1" applyFill="1" applyBorder="1" applyAlignment="1" applyProtection="1">
      <alignment horizontal="left" vertical="center" wrapText="1"/>
    </xf>
    <xf numFmtId="0" fontId="5" fillId="2" borderId="9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5" fillId="0" borderId="5" xfId="3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/>
    </xf>
    <xf numFmtId="0" fontId="29" fillId="5" borderId="10" xfId="3" applyFont="1" applyFill="1" applyBorder="1" applyAlignment="1" applyProtection="1">
      <alignment horizontal="center" vertical="center"/>
      <protection locked="0"/>
    </xf>
    <xf numFmtId="166" fontId="38" fillId="9" borderId="6" xfId="16" applyFont="1" applyFill="1" applyBorder="1" applyAlignment="1">
      <alignment horizontal="center" vertical="center" wrapText="1"/>
    </xf>
    <xf numFmtId="166" fontId="38" fillId="9" borderId="7" xfId="16" applyFont="1" applyFill="1" applyBorder="1" applyAlignment="1">
      <alignment horizontal="center" vertical="center" wrapText="1"/>
    </xf>
    <xf numFmtId="166" fontId="38" fillId="9" borderId="8" xfId="16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 applyProtection="1">
      <alignment horizontal="center" vertical="center" wrapText="1"/>
    </xf>
    <xf numFmtId="0" fontId="38" fillId="5" borderId="10" xfId="0" applyNumberFormat="1" applyFont="1" applyFill="1" applyBorder="1" applyAlignment="1">
      <alignment horizontal="center" vertical="center" wrapText="1"/>
    </xf>
    <xf numFmtId="0" fontId="38" fillId="5" borderId="6" xfId="0" applyNumberFormat="1" applyFont="1" applyFill="1" applyBorder="1" applyAlignment="1">
      <alignment horizontal="center" vertical="center" wrapText="1"/>
    </xf>
    <xf numFmtId="0" fontId="38" fillId="5" borderId="7" xfId="0" applyNumberFormat="1" applyFont="1" applyFill="1" applyBorder="1" applyAlignment="1">
      <alignment horizontal="center" vertical="center" wrapText="1"/>
    </xf>
    <xf numFmtId="0" fontId="38" fillId="5" borderId="8" xfId="0" applyNumberFormat="1" applyFont="1" applyFill="1" applyBorder="1" applyAlignment="1">
      <alignment horizontal="center" vertical="center" wrapText="1"/>
    </xf>
    <xf numFmtId="0" fontId="36" fillId="2" borderId="10" xfId="0" applyNumberFormat="1" applyFont="1" applyFill="1" applyBorder="1" applyAlignment="1" applyProtection="1">
      <alignment horizontal="center" vertical="center" wrapText="1"/>
    </xf>
    <xf numFmtId="166" fontId="38" fillId="5" borderId="10" xfId="16" applyFont="1" applyFill="1" applyBorder="1" applyAlignment="1">
      <alignment horizontal="center" vertical="center" wrapText="1"/>
    </xf>
    <xf numFmtId="0" fontId="36" fillId="2" borderId="7" xfId="0" applyNumberFormat="1" applyFont="1" applyFill="1" applyBorder="1" applyAlignment="1" applyProtection="1">
      <alignment horizontal="center" vertical="center" wrapText="1"/>
    </xf>
    <xf numFmtId="0" fontId="36" fillId="2" borderId="8" xfId="0" applyNumberFormat="1" applyFont="1" applyFill="1" applyBorder="1" applyAlignment="1" applyProtection="1">
      <alignment horizontal="center" vertical="center" wrapText="1"/>
    </xf>
    <xf numFmtId="0" fontId="24" fillId="2" borderId="0" xfId="17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6" fillId="2" borderId="0" xfId="17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6" fillId="2" borderId="0" xfId="17" applyFont="1" applyFill="1" applyBorder="1" applyAlignment="1">
      <alignment vertical="center" wrapText="1"/>
    </xf>
    <xf numFmtId="0" fontId="24" fillId="2" borderId="0" xfId="17" applyFont="1" applyFill="1" applyBorder="1" applyAlignment="1">
      <alignment vertical="center" wrapText="1"/>
    </xf>
    <xf numFmtId="0" fontId="6" fillId="0" borderId="15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49" fontId="6" fillId="0" borderId="15" xfId="0" applyNumberFormat="1" applyFont="1" applyBorder="1" applyAlignment="1" applyProtection="1">
      <alignment horizontal="left" vertical="center" wrapText="1"/>
    </xf>
    <xf numFmtId="49" fontId="6" fillId="0" borderId="16" xfId="0" applyNumberFormat="1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 wrapText="1"/>
    </xf>
  </cellXfs>
  <cellStyles count="120">
    <cellStyle name="Accent2" xfId="18"/>
    <cellStyle name="Euro" xfId="19"/>
    <cellStyle name="Excel Built-in Normal" xfId="3"/>
    <cellStyle name="Excel Built-in Normal 1" xfId="20"/>
    <cellStyle name="Excel Built-in Normal 10" xfId="21"/>
    <cellStyle name="Excel Built-in Normal 2" xfId="22"/>
    <cellStyle name="Excel Built-in Normal 2 11" xfId="23"/>
    <cellStyle name="Excel Built-in Normal 2 12" xfId="24"/>
    <cellStyle name="Excel Built-in Normal 2 2" xfId="25"/>
    <cellStyle name="Excel Built-in Normal 2 3" xfId="26"/>
    <cellStyle name="Excel Built-in Normal 2 4" xfId="27"/>
    <cellStyle name="Excel Built-in Normal 3" xfId="28"/>
    <cellStyle name="Excel Built-in Normal 4" xfId="29"/>
    <cellStyle name="Excel Built-in Normal 5" xfId="30"/>
    <cellStyle name="Excel Built-in Normal 6" xfId="31"/>
    <cellStyle name="Excel Built-in Normal 7" xfId="32"/>
    <cellStyle name="Excel Built-in Normal 7 2" xfId="33"/>
    <cellStyle name="Excel Built-in Normal 8" xfId="34"/>
    <cellStyle name="Excel Built-in Normal 9" xfId="35"/>
    <cellStyle name="Heading" xfId="36"/>
    <cellStyle name="Heading1" xfId="37"/>
    <cellStyle name="Hipervínculo 2" xfId="38"/>
    <cellStyle name="Hipervínculo 3" xfId="39"/>
    <cellStyle name="Hipervínculo 4" xfId="40"/>
    <cellStyle name="Hipervínculo 5" xfId="41"/>
    <cellStyle name="Hipervínculo 6" xfId="42"/>
    <cellStyle name="Millares" xfId="16" builtinId="3"/>
    <cellStyle name="Millares 10" xfId="43"/>
    <cellStyle name="Millares 10 2" xfId="44"/>
    <cellStyle name="Millares 10 3" xfId="45"/>
    <cellStyle name="Millares 10 4" xfId="46"/>
    <cellStyle name="Millares 10 5" xfId="47"/>
    <cellStyle name="Millares 11" xfId="48"/>
    <cellStyle name="Millares 12" xfId="49"/>
    <cellStyle name="Millares 12 2" xfId="50"/>
    <cellStyle name="Millares 13" xfId="51"/>
    <cellStyle name="Millares 18" xfId="52"/>
    <cellStyle name="Millares 2" xfId="5"/>
    <cellStyle name="Millares 2 2" xfId="53"/>
    <cellStyle name="Millares 2 3" xfId="54"/>
    <cellStyle name="Millares 2 4" xfId="55"/>
    <cellStyle name="Millares 2 5" xfId="56"/>
    <cellStyle name="Millares 3" xfId="57"/>
    <cellStyle name="Millares 3 2" xfId="58"/>
    <cellStyle name="Millares 3 2 10" xfId="59"/>
    <cellStyle name="Millares 3 2 2" xfId="60"/>
    <cellStyle name="Millares 3 2 3" xfId="61"/>
    <cellStyle name="Millares 3 2 4" xfId="62"/>
    <cellStyle name="Millares 3 2 5" xfId="63"/>
    <cellStyle name="Millares 3 2 6" xfId="64"/>
    <cellStyle name="Millares 3 2 7" xfId="65"/>
    <cellStyle name="Millares 3 2 8" xfId="66"/>
    <cellStyle name="Millares 3 2 9" xfId="67"/>
    <cellStyle name="Millares 4" xfId="68"/>
    <cellStyle name="Millares 4 2" xfId="69"/>
    <cellStyle name="Millares 5" xfId="70"/>
    <cellStyle name="Millares 5 2" xfId="71"/>
    <cellStyle name="Millares 6" xfId="72"/>
    <cellStyle name="Millares 6 2" xfId="73"/>
    <cellStyle name="Millares 7" xfId="74"/>
    <cellStyle name="Millares 7 2" xfId="75"/>
    <cellStyle name="Millares 8" xfId="76"/>
    <cellStyle name="Millares 9" xfId="77"/>
    <cellStyle name="Moneda" xfId="1" builtinId="4"/>
    <cellStyle name="Moneda 11" xfId="6"/>
    <cellStyle name="Moneda 11 2" xfId="78"/>
    <cellStyle name="Moneda 12" xfId="7"/>
    <cellStyle name="Moneda 12 2" xfId="79"/>
    <cellStyle name="Moneda 13" xfId="8"/>
    <cellStyle name="Moneda 13 2" xfId="80"/>
    <cellStyle name="Moneda 2" xfId="81"/>
    <cellStyle name="Moneda 2 2" xfId="82"/>
    <cellStyle name="Moneda 2 3" xfId="83"/>
    <cellStyle name="Moneda 3" xfId="84"/>
    <cellStyle name="Moneda 4" xfId="85"/>
    <cellStyle name="Moneda 5" xfId="86"/>
    <cellStyle name="Moneda 6" xfId="87"/>
    <cellStyle name="Normal" xfId="0" builtinId="0"/>
    <cellStyle name="Normal 10" xfId="9"/>
    <cellStyle name="Normal 11" xfId="88"/>
    <cellStyle name="Normal 11 2" xfId="89"/>
    <cellStyle name="Normal 14" xfId="10"/>
    <cellStyle name="Normal 15" xfId="11"/>
    <cellStyle name="Normal 19" xfId="12"/>
    <cellStyle name="Normal 2" xfId="4"/>
    <cellStyle name="Normal 2 2" xfId="90"/>
    <cellStyle name="Normal 2 2 2" xfId="91"/>
    <cellStyle name="Normal 2 3" xfId="92"/>
    <cellStyle name="Normal 2 4" xfId="93"/>
    <cellStyle name="Normal 20" xfId="13"/>
    <cellStyle name="Normal 22 2" xfId="94"/>
    <cellStyle name="Normal 27 2" xfId="95"/>
    <cellStyle name="Normal 29 2" xfId="96"/>
    <cellStyle name="Normal 3" xfId="14"/>
    <cellStyle name="Normal 3 2" xfId="97"/>
    <cellStyle name="Normal 3 4" xfId="98"/>
    <cellStyle name="Normal 4" xfId="99"/>
    <cellStyle name="Normal 4 2" xfId="100"/>
    <cellStyle name="Normal 5" xfId="101"/>
    <cellStyle name="Normal 5 2" xfId="102"/>
    <cellStyle name="Normal 6" xfId="103"/>
    <cellStyle name="Normal 6 2" xfId="17"/>
    <cellStyle name="Normal 7" xfId="104"/>
    <cellStyle name="Normal 7 2" xfId="105"/>
    <cellStyle name="Normal 7 3" xfId="106"/>
    <cellStyle name="Normal 8" xfId="107"/>
    <cellStyle name="Normal 8 2" xfId="108"/>
    <cellStyle name="Normal 8 3" xfId="109"/>
    <cellStyle name="Normal 9" xfId="15"/>
    <cellStyle name="Notas 2" xfId="110"/>
    <cellStyle name="Porcentaje" xfId="2" builtinId="5"/>
    <cellStyle name="Porcentaje 2" xfId="111"/>
    <cellStyle name="Porcentaje 2 2" xfId="112"/>
    <cellStyle name="Porcentual 14" xfId="113"/>
    <cellStyle name="Porcentual 2" xfId="114"/>
    <cellStyle name="Porcentual 2 8" xfId="115"/>
    <cellStyle name="Porcentual 3" xfId="116"/>
    <cellStyle name="Porcentual 4" xfId="117"/>
    <cellStyle name="Result" xfId="118"/>
    <cellStyle name="Result2" xfId="119"/>
  </cellStyles>
  <dxfs count="0"/>
  <tableStyles count="0" defaultTableStyle="TableStyleMedium9" defaultPivotStyle="PivotStyleLight16"/>
  <colors>
    <mruColors>
      <color rgb="FF339966"/>
      <color rgb="FF0033CC"/>
      <color rgb="FF0099FF"/>
      <color rgb="FF009999"/>
      <color rgb="FFFF0000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797032</xdr:colOff>
      <xdr:row>49</xdr:row>
      <xdr:rowOff>114301</xdr:rowOff>
    </xdr:from>
    <xdr:to>
      <xdr:col>11</xdr:col>
      <xdr:colOff>295275</xdr:colOff>
      <xdr:row>54</xdr:row>
      <xdr:rowOff>323850</xdr:rowOff>
    </xdr:to>
    <xdr:sp macro="" textlink="">
      <xdr:nvSpPr>
        <xdr:cNvPr id="3" name="2 CuadroTexto"/>
        <xdr:cNvSpPr txBox="1"/>
      </xdr:nvSpPr>
      <xdr:spPr>
        <a:xfrm>
          <a:off x="6454882" y="9058276"/>
          <a:ext cx="2250968" cy="1019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 b="1">
              <a:latin typeface="+mn-lt"/>
            </a:rPr>
            <a:t>ELABORADO</a:t>
          </a:r>
          <a:r>
            <a:rPr lang="es-ES" sz="1000" b="1" baseline="0">
              <a:latin typeface="+mn-lt"/>
            </a:rPr>
            <a:t> POR:</a:t>
          </a:r>
          <a:endParaRPr lang="es-ES" sz="1000" b="1">
            <a:latin typeface="+mn-lt"/>
          </a:endParaRPr>
        </a:p>
        <a:p>
          <a:pPr algn="ctr"/>
          <a:endParaRPr lang="es-ES" sz="1000">
            <a:latin typeface="+mn-lt"/>
          </a:endParaRPr>
        </a:p>
        <a:p>
          <a:pPr algn="ctr"/>
          <a:endParaRPr lang="es-ES" sz="1000">
            <a:latin typeface="+mn-lt"/>
          </a:endParaRPr>
        </a:p>
        <a:p>
          <a:pPr algn="ctr"/>
          <a:r>
            <a:rPr lang="es-ES" sz="1000">
              <a:latin typeface="+mn-lt"/>
            </a:rPr>
            <a:t>________________________________</a:t>
          </a:r>
        </a:p>
        <a:p>
          <a:pPr algn="ctr"/>
          <a:r>
            <a:rPr lang="es-ES" sz="1000" b="1">
              <a:latin typeface="+mn-lt"/>
            </a:rPr>
            <a:t>Responsable</a:t>
          </a:r>
          <a:r>
            <a:rPr lang="es-ES" sz="1000" b="1" baseline="0">
              <a:latin typeface="+mn-lt"/>
            </a:rPr>
            <a:t> de la elaboración de la matriz</a:t>
          </a:r>
          <a:endParaRPr lang="es-ES" sz="1000" b="1">
            <a:latin typeface="+mn-lt"/>
          </a:endParaRPr>
        </a:p>
        <a:p>
          <a:endParaRPr lang="es-ES" sz="1000">
            <a:latin typeface="+mn-lt"/>
          </a:endParaRPr>
        </a:p>
      </xdr:txBody>
    </xdr:sp>
    <xdr:clientData/>
  </xdr:twoCellAnchor>
  <xdr:twoCellAnchor>
    <xdr:from>
      <xdr:col>11</xdr:col>
      <xdr:colOff>414745</xdr:colOff>
      <xdr:row>49</xdr:row>
      <xdr:rowOff>114300</xdr:rowOff>
    </xdr:from>
    <xdr:to>
      <xdr:col>12</xdr:col>
      <xdr:colOff>1285875</xdr:colOff>
      <xdr:row>54</xdr:row>
      <xdr:rowOff>323850</xdr:rowOff>
    </xdr:to>
    <xdr:sp macro="" textlink="">
      <xdr:nvSpPr>
        <xdr:cNvPr id="4" name="3 CuadroTexto"/>
        <xdr:cNvSpPr txBox="1"/>
      </xdr:nvSpPr>
      <xdr:spPr>
        <a:xfrm>
          <a:off x="8825320" y="9058275"/>
          <a:ext cx="217605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 b="1" baseline="0">
              <a:latin typeface="+mn-lt"/>
            </a:rPr>
            <a:t>APROBADO POR:</a:t>
          </a:r>
          <a:endParaRPr lang="es-ES" sz="1000" b="1">
            <a:latin typeface="+mn-lt"/>
          </a:endParaRPr>
        </a:p>
        <a:p>
          <a:pPr algn="ctr"/>
          <a:endParaRPr lang="es-ES" sz="1000">
            <a:latin typeface="+mn-lt"/>
          </a:endParaRPr>
        </a:p>
        <a:p>
          <a:pPr algn="ctr"/>
          <a:endParaRPr lang="es-ES" sz="1000">
            <a:latin typeface="+mn-lt"/>
          </a:endParaRPr>
        </a:p>
        <a:p>
          <a:pPr algn="ctr"/>
          <a:r>
            <a:rPr lang="es-ES" sz="1000">
              <a:latin typeface="+mn-lt"/>
            </a:rPr>
            <a:t>_______________________________</a:t>
          </a:r>
        </a:p>
        <a:p>
          <a:pPr algn="ctr"/>
          <a:r>
            <a:rPr lang="es-ES" sz="1000" b="1">
              <a:latin typeface="+mn-lt"/>
            </a:rPr>
            <a:t>Representante</a:t>
          </a:r>
          <a:r>
            <a:rPr lang="es-ES" sz="1000" b="1" baseline="0">
              <a:latin typeface="+mn-lt"/>
            </a:rPr>
            <a:t> Legal / Presidente del organismo deportivo</a:t>
          </a:r>
          <a:endParaRPr lang="es-ES" sz="1000" b="1">
            <a:latin typeface="+mn-lt"/>
          </a:endParaRPr>
        </a:p>
      </xdr:txBody>
    </xdr:sp>
    <xdr:clientData/>
  </xdr:twoCellAnchor>
  <xdr:twoCellAnchor>
    <xdr:from>
      <xdr:col>1</xdr:col>
      <xdr:colOff>47625</xdr:colOff>
      <xdr:row>2</xdr:row>
      <xdr:rowOff>83345</xdr:rowOff>
    </xdr:from>
    <xdr:to>
      <xdr:col>1</xdr:col>
      <xdr:colOff>1266825</xdr:colOff>
      <xdr:row>2</xdr:row>
      <xdr:rowOff>559594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16720"/>
          <a:ext cx="1219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137584</xdr:rowOff>
    </xdr:from>
    <xdr:to>
      <xdr:col>0</xdr:col>
      <xdr:colOff>783167</xdr:colOff>
      <xdr:row>2</xdr:row>
      <xdr:rowOff>84668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37584"/>
          <a:ext cx="656167" cy="2434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ortatil174\Desktop\Copia%20de%20MATRIZ%20POA%202017%20O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ordinacion%20General%20de%20Planificacion\PLANIFICACION\POA%20ORGANISMOS%20DEPORTIVOS\POA%202016\DIRECTRICES%20POA\MATRIZ-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ortatil58\Desktop\EVALUACION%20POA%202013\ORGANISMOS%20REVISADOS\CA&#209;AR\EVALUACION%20POA%202013%20FEDE%20LIGAS%20BARR%20Y%20PARRQ%20DEL%20CA&#209;AR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ortatil174\Desktop\Matriz%20POA%202017versio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A"/>
      <sheetName val="SALARIOS"/>
      <sheetName val="HONORARIOS"/>
      <sheetName val="FLUJOS"/>
      <sheetName val="ESTRUCTURA PRESUPUESTARIA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OMENTO DEPORTIVO"/>
      <sheetName val="GASTO CORRIENTE"/>
      <sheetName val="Hoja3"/>
      <sheetName val="Gasto Remuneraciones"/>
      <sheetName val="Servicios Profesionales"/>
      <sheetName val="Autogestión"/>
    </sheetNames>
    <sheetDataSet>
      <sheetData sheetId="0"/>
      <sheetData sheetId="1"/>
      <sheetData sheetId="2"/>
      <sheetData sheetId="3">
        <row r="2">
          <cell r="A2" t="str">
            <v>PREPARACIÓN_NACIONAL</v>
          </cell>
        </row>
        <row r="3">
          <cell r="A3" t="str">
            <v>PREPARACIÓN_INTERNACIONAL</v>
          </cell>
        </row>
        <row r="4">
          <cell r="A4" t="str">
            <v>COMPETENCIAS_NACIONALES</v>
          </cell>
        </row>
        <row r="5">
          <cell r="A5" t="str">
            <v>COMPETENCIAS_INTERNACIONALES</v>
          </cell>
        </row>
        <row r="6">
          <cell r="A6" t="str">
            <v>JUEGOS_NACIONALES</v>
          </cell>
        </row>
        <row r="7">
          <cell r="A7" t="str">
            <v>IMPLEMENTACIÓN_DEPORTIVA</v>
          </cell>
        </row>
        <row r="8">
          <cell r="A8" t="str">
            <v>INFRAESTRUCTURA_DEPORTIVA</v>
          </cell>
        </row>
        <row r="9">
          <cell r="A9" t="str">
            <v>RECREACIÓN</v>
          </cell>
        </row>
        <row r="10">
          <cell r="A10" t="str">
            <v>DESARROLLO_ACTIVIDAD_FISICA</v>
          </cell>
        </row>
        <row r="11">
          <cell r="A11" t="str">
            <v>APOYO_ALTO_RENDIMIENTO</v>
          </cell>
        </row>
        <row r="15">
          <cell r="AB15" t="str">
            <v>GASTO DIRECTO</v>
          </cell>
        </row>
        <row r="16">
          <cell r="AB16" t="str">
            <v>001-D Remuneraciones y Salarios personal técnico</v>
          </cell>
        </row>
        <row r="17">
          <cell r="AB17" t="str">
            <v>002-D Horas extraordinarias y suplementarias personal técnico</v>
          </cell>
        </row>
        <row r="18">
          <cell r="AB18" t="str">
            <v>003-D Liquidaciones de Trabajo (Personal Ténico)</v>
          </cell>
        </row>
        <row r="19">
          <cell r="AB19" t="str">
            <v>004-D Honorarios Profesionales - Fuerza Técnica</v>
          </cell>
        </row>
        <row r="20">
          <cell r="AB20" t="str">
            <v>005-D Alimentación e hidratación</v>
          </cell>
        </row>
        <row r="21">
          <cell r="AB21" t="str">
            <v>006-D Movilización interna deportistas</v>
          </cell>
        </row>
        <row r="22">
          <cell r="AB22" t="str">
            <v>007-D Capacitación técnicos y deportistas</v>
          </cell>
        </row>
        <row r="23">
          <cell r="AB23" t="str">
            <v>008-D Medicinas y productos farmacéuticos</v>
          </cell>
        </row>
        <row r="24">
          <cell r="AB24" t="str">
            <v>009-D Materiales para laboratorio y uso médico</v>
          </cell>
        </row>
        <row r="25">
          <cell r="AB25" t="str">
            <v>010-D Uniformes deportivos</v>
          </cell>
        </row>
        <row r="26">
          <cell r="AB26" t="str">
            <v>011-D Afiliaciones internacionales</v>
          </cell>
        </row>
        <row r="27">
          <cell r="AB27" t="str">
            <v>012-D Eventos Públicos y Oficiales</v>
          </cell>
        </row>
        <row r="28">
          <cell r="AB28" t="str">
            <v>013-D Seguro de salud y vida de deportistas</v>
          </cell>
        </row>
        <row r="29">
          <cell r="AB29" t="str">
            <v>014-D Premiación de deportistas</v>
          </cell>
        </row>
        <row r="30">
          <cell r="AB30" t="str">
            <v>015-D arriendo escenarios deportivos</v>
          </cell>
        </row>
        <row r="31">
          <cell r="AB31" t="str">
            <v>016-D Maquinaria y equipos - Deporte, Educación Física y Recreación</v>
          </cell>
        </row>
        <row r="32">
          <cell r="AB32" t="str">
            <v>0017-D Materiales Didácticos</v>
          </cell>
        </row>
        <row r="33">
          <cell r="AB33" t="str">
            <v>GASTO INDIRECTO</v>
          </cell>
        </row>
        <row r="34">
          <cell r="AB34" t="str">
            <v>001-I Remuneraciones y Salarios personal administrativo</v>
          </cell>
        </row>
        <row r="35">
          <cell r="AB35" t="str">
            <v>002-I Horas extraordinarias y suplementarias personal administrativo</v>
          </cell>
        </row>
        <row r="36">
          <cell r="AB36" t="str">
            <v>003-I Liquidaciones de Trabajo (Personal Administrativo)</v>
          </cell>
        </row>
        <row r="37">
          <cell r="B37" t="str">
            <v>MULTIDISCIPLINAS</v>
          </cell>
          <cell r="AB37" t="str">
            <v>004-I Agua Potable</v>
          </cell>
        </row>
        <row r="38">
          <cell r="B38" t="str">
            <v xml:space="preserve"> AJEDREZ</v>
          </cell>
          <cell r="AB38" t="str">
            <v>005-I Energía Eléctrica</v>
          </cell>
        </row>
        <row r="39">
          <cell r="B39" t="str">
            <v xml:space="preserve"> BADMINTON</v>
          </cell>
          <cell r="AB39" t="str">
            <v>006-I Servicio de Correo</v>
          </cell>
        </row>
        <row r="40">
          <cell r="B40" t="str">
            <v xml:space="preserve"> CANOTAJE </v>
          </cell>
          <cell r="AB40" t="str">
            <v>007-I Servicio de Internet</v>
          </cell>
        </row>
        <row r="41">
          <cell r="B41" t="str">
            <v xml:space="preserve"> RACQUETBOL</v>
          </cell>
          <cell r="AB41" t="str">
            <v>008-I Servicio Telefónico</v>
          </cell>
        </row>
        <row r="42">
          <cell r="B42" t="str">
            <v xml:space="preserve"> TENIS DE CAMPO</v>
          </cell>
          <cell r="AB42" t="str">
            <v>009-I Honorarios Profesionales personal Administrativo</v>
          </cell>
        </row>
        <row r="43">
          <cell r="B43" t="str">
            <v xml:space="preserve"> TENIS DE MESA </v>
          </cell>
          <cell r="AB43" t="str">
            <v>010-I Suministros de Oficina</v>
          </cell>
        </row>
        <row r="44">
          <cell r="B44" t="str">
            <v xml:space="preserve"> VOLEIBOL</v>
          </cell>
          <cell r="AB44" t="str">
            <v>011-I Maquinaria y equipos</v>
          </cell>
        </row>
        <row r="45">
          <cell r="B45" t="str">
            <v xml:space="preserve"> WUSHU</v>
          </cell>
          <cell r="AB45" t="str">
            <v>012-I Mantenimiento de vehículos</v>
          </cell>
        </row>
        <row r="46">
          <cell r="B46" t="str">
            <v xml:space="preserve"> ANDINISMO</v>
          </cell>
          <cell r="AB46" t="str">
            <v>013-I Edición, impresión, reproducción, publicaciones, fotocopiado, traducción, empastado, enmarcación, carnetización</v>
          </cell>
        </row>
        <row r="47">
          <cell r="B47" t="str">
            <v xml:space="preserve"> ATLETISMO</v>
          </cell>
          <cell r="AB47" t="str">
            <v>014-I Difusión, información y Publicidad</v>
          </cell>
        </row>
        <row r="48">
          <cell r="B48" t="str">
            <v xml:space="preserve"> AUTOMOVILISMO</v>
          </cell>
          <cell r="AB48" t="str">
            <v>015-I Servicio de seguridad y vigilancia</v>
          </cell>
        </row>
        <row r="49">
          <cell r="B49" t="str">
            <v xml:space="preserve"> BAILE DEPORTIVO</v>
          </cell>
          <cell r="AB49" t="str">
            <v>016-I Pasajes interior y exterior de directivos</v>
          </cell>
        </row>
        <row r="50">
          <cell r="B50" t="str">
            <v xml:space="preserve"> BALONCESTO</v>
          </cell>
          <cell r="AB50" t="str">
            <v>017-I Materiales, insumos, repuestos y accesorios indirecto</v>
          </cell>
        </row>
        <row r="51">
          <cell r="B51" t="str">
            <v xml:space="preserve"> BALONMANO</v>
          </cell>
          <cell r="AB51" t="str">
            <v>018-I Viáticos y Subsistencias personal administrativo y directivo</v>
          </cell>
        </row>
        <row r="52">
          <cell r="B52" t="str">
            <v xml:space="preserve"> BEISBOL</v>
          </cell>
          <cell r="AB52" t="str">
            <v>019-I Gasto para la atención de delegados extranjeros y nacionales (hospedaje y alimentación)</v>
          </cell>
        </row>
        <row r="53">
          <cell r="B53" t="str">
            <v xml:space="preserve"> BILLAR</v>
          </cell>
          <cell r="AB53" t="str">
            <v>020-I Arriendo de locales, edificios, residencias</v>
          </cell>
        </row>
        <row r="54">
          <cell r="B54" t="str">
            <v xml:space="preserve"> BOLOS</v>
          </cell>
          <cell r="AB54" t="str">
            <v>021-I Capacitación administrativos</v>
          </cell>
        </row>
        <row r="55">
          <cell r="B55" t="str">
            <v xml:space="preserve"> BOXEO </v>
          </cell>
          <cell r="AB55" t="str">
            <v>022-I Consultoría, Asesoría e Investigación especializada</v>
          </cell>
        </row>
        <row r="56">
          <cell r="B56" t="str">
            <v xml:space="preserve"> BRIDGE</v>
          </cell>
          <cell r="AB56" t="str">
            <v>023-I Gastos por diseño, implementación, actualización, asistencia técnica y soporte de sistemas informaticos</v>
          </cell>
        </row>
        <row r="57">
          <cell r="B57" t="str">
            <v xml:space="preserve"> BUCEO Y ACT. SUBACUATICAS</v>
          </cell>
          <cell r="AB57" t="str">
            <v>024-I Combustibles y lubricantes</v>
          </cell>
        </row>
        <row r="58">
          <cell r="B58" t="str">
            <v xml:space="preserve"> CICLISMO</v>
          </cell>
          <cell r="AB58" t="str">
            <v>025-I Materiales de aseo</v>
          </cell>
        </row>
        <row r="59">
          <cell r="B59" t="str">
            <v xml:space="preserve"> ECUESTRES</v>
          </cell>
          <cell r="AB59" t="str">
            <v>026-I Dietas</v>
          </cell>
        </row>
        <row r="60">
          <cell r="B60" t="str">
            <v xml:space="preserve"> ESGRIMA </v>
          </cell>
          <cell r="AB60" t="str">
            <v>027-I Tasas generales, impuestos, patente, licencias, permisos e impuestos prediales</v>
          </cell>
        </row>
        <row r="61">
          <cell r="B61" t="str">
            <v xml:space="preserve"> ESQUI NAUTICO</v>
          </cell>
          <cell r="AB61" t="str">
            <v xml:space="preserve">028-I Comisiones bancarias </v>
          </cell>
        </row>
        <row r="62">
          <cell r="B62" t="str">
            <v xml:space="preserve"> FISICO CULTURISMO Y POTENCIA</v>
          </cell>
          <cell r="AB62" t="str">
            <v>029-I Gastos por trámites notariales y legalización de documentos</v>
          </cell>
        </row>
        <row r="63">
          <cell r="B63" t="str">
            <v xml:space="preserve"> FUTBOL</v>
          </cell>
          <cell r="AB63" t="str">
            <v>030-I Seguro póliza de fidelidad y activos fijos</v>
          </cell>
        </row>
        <row r="64">
          <cell r="B64" t="str">
            <v xml:space="preserve"> GIMNASIA</v>
          </cell>
          <cell r="AB64" t="str">
            <v>031-I Auditorías</v>
          </cell>
        </row>
        <row r="65">
          <cell r="B65" t="str">
            <v xml:space="preserve"> GOLF</v>
          </cell>
          <cell r="AB65" t="str">
            <v>032-I Pasajes y movilizaciones al Interior del personal administrativo</v>
          </cell>
        </row>
        <row r="66">
          <cell r="B66" t="str">
            <v xml:space="preserve"> HOCKEY SOBRE CÉSPED</v>
          </cell>
          <cell r="AB66" t="str">
            <v>033-I Fletes y maniobras</v>
          </cell>
        </row>
        <row r="67">
          <cell r="B67" t="str">
            <v xml:space="preserve"> HOCKEY Y PATIN </v>
          </cell>
          <cell r="AB67" t="str">
            <v>GASTOS MANTENIMIENTO</v>
          </cell>
        </row>
        <row r="68">
          <cell r="B68" t="str">
            <v xml:space="preserve"> JUDO</v>
          </cell>
          <cell r="AB68" t="str">
            <v>001-M Remuneraciones y Salarios personal mantenimiento</v>
          </cell>
        </row>
        <row r="69">
          <cell r="B69" t="str">
            <v xml:space="preserve"> KARATE DO </v>
          </cell>
          <cell r="AB69" t="str">
            <v>002-M Horas extraordinarias y suplementarias personal mantenimiento</v>
          </cell>
        </row>
        <row r="70">
          <cell r="B70" t="str">
            <v>ERACIÓN ECUATORIANA LEVANTAMIENTO DE PESAS</v>
          </cell>
          <cell r="AB70" t="str">
            <v>003-M Liquidaciones de Trabajo (Personal de Mantenimiento)</v>
          </cell>
        </row>
        <row r="71">
          <cell r="B71" t="str">
            <v xml:space="preserve"> LUCHA </v>
          </cell>
          <cell r="AB71" t="str">
            <v>004-M Servicio de conserjería, seguridad y vigilancia</v>
          </cell>
        </row>
        <row r="72">
          <cell r="B72" t="str">
            <v xml:space="preserve"> MOTOCICLISMO</v>
          </cell>
          <cell r="AB72" t="str">
            <v>005-M Instalación, mantenimiento y reparación de bienes deportivos</v>
          </cell>
        </row>
        <row r="73">
          <cell r="B73" t="str">
            <v xml:space="preserve"> NATACION</v>
          </cell>
          <cell r="AB73" t="str">
            <v>006-M Materiales, insumos, repuestos y accesorios mantenimiento</v>
          </cell>
        </row>
        <row r="74">
          <cell r="B74" t="str">
            <v xml:space="preserve"> PELOTA NACIONAL</v>
          </cell>
          <cell r="AB74" t="str">
            <v>007-M Mantenimiento y reparación edificios, locales, etc</v>
          </cell>
        </row>
        <row r="75">
          <cell r="B75" t="str">
            <v xml:space="preserve"> PENTATLÓN MODERNO</v>
          </cell>
          <cell r="AB75" t="str">
            <v>008-M Reparación, mantenimiento e instalación de bienes muebles</v>
          </cell>
        </row>
        <row r="76">
          <cell r="B76" t="str">
            <v xml:space="preserve"> REMO</v>
          </cell>
          <cell r="AB76" t="str">
            <v>009-M Reparación, mantenimiento de instalación de maquinaria y equipo</v>
          </cell>
        </row>
        <row r="77">
          <cell r="B77" t="str">
            <v xml:space="preserve"> RUGBY</v>
          </cell>
        </row>
        <row r="78">
          <cell r="B78" t="str">
            <v xml:space="preserve"> SOFTBOL</v>
          </cell>
        </row>
        <row r="79">
          <cell r="B79" t="str">
            <v xml:space="preserve"> SQUASH</v>
          </cell>
        </row>
        <row r="80">
          <cell r="B80" t="str">
            <v xml:space="preserve"> SURF</v>
          </cell>
        </row>
        <row r="81">
          <cell r="B81" t="str">
            <v xml:space="preserve"> TAE KWON DO </v>
          </cell>
        </row>
        <row r="82">
          <cell r="B82" t="str">
            <v xml:space="preserve"> TIRO CON ARCO</v>
          </cell>
        </row>
        <row r="83">
          <cell r="B83" t="str">
            <v xml:space="preserve"> TIRO OLIMPICO</v>
          </cell>
        </row>
        <row r="84">
          <cell r="B84" t="str">
            <v xml:space="preserve"> TRIATHLON</v>
          </cell>
        </row>
        <row r="85">
          <cell r="B85" t="str">
            <v xml:space="preserve"> YACHTING - FEY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 DEPORTIVO"/>
      <sheetName val="GASTO CORRIENTE"/>
      <sheetName val="Gasto Remuneraciones"/>
      <sheetName val=" Contratos Servicios Profesion"/>
      <sheetName val="RESULTADOS"/>
      <sheetName val="CUADRO 1"/>
      <sheetName val="CUADRO 2"/>
      <sheetName val="CUADRO 3"/>
      <sheetName val="OBSERVACIONES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A"/>
      <sheetName val="SALARIOS"/>
      <sheetName val="HONORARIOS"/>
      <sheetName val="FLUJOS"/>
      <sheetName val="ESTRUCTURA PRESUPUESTARIA"/>
      <sheetName val="LISTAS"/>
      <sheetName val="ITEM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Salarios Unificados</v>
          </cell>
          <cell r="D2">
            <v>510106</v>
          </cell>
        </row>
        <row r="3">
          <cell r="C3" t="str">
            <v>Decimotercer Sueldo</v>
          </cell>
          <cell r="D3">
            <v>510203</v>
          </cell>
        </row>
        <row r="4">
          <cell r="C4" t="str">
            <v>Decimocuarto Sueldo</v>
          </cell>
          <cell r="D4">
            <v>510204</v>
          </cell>
        </row>
        <row r="5">
          <cell r="C5" t="str">
            <v>Horas Extraordinarias y Suplementarias</v>
          </cell>
          <cell r="D5">
            <v>510509</v>
          </cell>
        </row>
        <row r="6">
          <cell r="C6" t="str">
            <v>Aporte Patronal</v>
          </cell>
          <cell r="D6">
            <v>510601</v>
          </cell>
        </row>
        <row r="7">
          <cell r="C7" t="str">
            <v>Fondo de Reserva</v>
          </cell>
          <cell r="D7">
            <v>510602</v>
          </cell>
        </row>
        <row r="8">
          <cell r="C8" t="str">
            <v>Despido Intempestivo</v>
          </cell>
          <cell r="D8">
            <v>510703</v>
          </cell>
        </row>
        <row r="9">
          <cell r="C9" t="str">
            <v>Compensación por Desahucio</v>
          </cell>
          <cell r="D9">
            <v>510704</v>
          </cell>
        </row>
        <row r="10">
          <cell r="C10" t="str">
            <v xml:space="preserve">Compensación por Vacaciones no Gozadas por Cesación de Funciones </v>
          </cell>
          <cell r="D10">
            <v>510707</v>
          </cell>
        </row>
        <row r="11">
          <cell r="C11" t="str">
            <v>Por Renuncia Voluntaria</v>
          </cell>
          <cell r="D11">
            <v>510709</v>
          </cell>
        </row>
        <row r="12">
          <cell r="C12" t="str">
            <v>Agua Potable</v>
          </cell>
          <cell r="D12">
            <v>530101</v>
          </cell>
        </row>
        <row r="13">
          <cell r="C13" t="str">
            <v>Energía Eléctrica</v>
          </cell>
          <cell r="D13">
            <v>530104</v>
          </cell>
        </row>
        <row r="14">
          <cell r="C14" t="str">
            <v>Telecomunicaciones</v>
          </cell>
          <cell r="D14">
            <v>530105</v>
          </cell>
        </row>
        <row r="15">
          <cell r="C15" t="str">
            <v>Servicio de Correo</v>
          </cell>
          <cell r="D15">
            <v>530106</v>
          </cell>
        </row>
        <row r="16">
          <cell r="C16" t="str">
            <v>Almacenamiento - Embalaje - Envase y Recarga de Extintores</v>
          </cell>
          <cell r="D16">
            <v>530203</v>
          </cell>
        </row>
        <row r="17">
          <cell r="C17" t="str">
            <v>Servicio de Seguridad y Vigilancia</v>
          </cell>
          <cell r="D17">
            <v>530208</v>
          </cell>
        </row>
        <row r="18">
          <cell r="C18" t="str">
            <v>Servicios de Publicidad y Propaganda Usando Otros Medios</v>
          </cell>
          <cell r="D18">
            <v>530219</v>
          </cell>
        </row>
        <row r="19">
          <cell r="C19" t="str">
            <v>Servicio de Implementación y Administración de Bancos de Información</v>
          </cell>
          <cell r="D19">
            <v>530224</v>
          </cell>
        </row>
        <row r="20">
          <cell r="C20" t="str">
            <v>Edificios- Locales- Residencias y Cableado Estructurado (Mantenimiento - Reparaciones e Instalaciones)</v>
          </cell>
          <cell r="D20">
            <v>530402</v>
          </cell>
        </row>
        <row r="21">
          <cell r="C21" t="str">
            <v>Mobiliarios (Instalación- Mantenimiento y Reparaciones)</v>
          </cell>
          <cell r="D21">
            <v>530403</v>
          </cell>
        </row>
        <row r="22">
          <cell r="C22" t="str">
            <v>Maquinarias y Equipos (Instalación- Mantenimiento y Reparaciones)</v>
          </cell>
          <cell r="D22">
            <v>530404</v>
          </cell>
        </row>
        <row r="23">
          <cell r="C23" t="str">
            <v>Vehículos (Instalación- Mantenimiento y Reparaciones)</v>
          </cell>
          <cell r="D23">
            <v>530405</v>
          </cell>
        </row>
        <row r="24">
          <cell r="C24" t="str">
            <v>Herramientas (Instalación- Mantenimiento y Reparaciones)</v>
          </cell>
          <cell r="D24">
            <v>530406</v>
          </cell>
        </row>
        <row r="25">
          <cell r="C25" t="str">
            <v>Instalación- Mantenimiento y Reparación de Bienes Deportivos</v>
          </cell>
          <cell r="D25">
            <v>530419</v>
          </cell>
        </row>
        <row r="26">
          <cell r="C26" t="str">
            <v>Edificios- Locales y Residencias- Parqueaderos- Casilleros Judiciales y Bancarios (Arrendamientos)</v>
          </cell>
          <cell r="D26">
            <v>530502</v>
          </cell>
        </row>
        <row r="27">
          <cell r="C27" t="str">
            <v>Mobiliarios (Arrendamientos)</v>
          </cell>
          <cell r="D27">
            <v>530503</v>
          </cell>
        </row>
        <row r="28">
          <cell r="C28" t="str">
            <v>Maquinarias y Equipos (Arrendamientos)</v>
          </cell>
          <cell r="D28">
            <v>530504</v>
          </cell>
        </row>
        <row r="29">
          <cell r="C29" t="str">
            <v>Consultoría- Asesoría e Investigación Especializada</v>
          </cell>
          <cell r="D29">
            <v>530601</v>
          </cell>
        </row>
        <row r="30">
          <cell r="C30" t="str">
            <v>Servicio de Auditoria</v>
          </cell>
          <cell r="D30">
            <v>530602</v>
          </cell>
        </row>
        <row r="31">
          <cell r="C31" t="str">
            <v>Fiscalización e Inspecciones Técnicas</v>
          </cell>
          <cell r="D31">
            <v>530604</v>
          </cell>
        </row>
        <row r="32">
          <cell r="C32" t="str">
            <v>Estudio y Diseño de Proyectos</v>
          </cell>
          <cell r="D32">
            <v>530605</v>
          </cell>
        </row>
        <row r="33">
          <cell r="C33" t="str">
            <v>Desarrollo- Actualización- Asistencia Técnica y Soporte de Sistemas Informáticos</v>
          </cell>
          <cell r="D33">
            <v>530701</v>
          </cell>
        </row>
        <row r="34">
          <cell r="C34" t="str">
            <v>Arrendamiento y Licencias de Uso de Paquetes Informáticos</v>
          </cell>
          <cell r="D34">
            <v>530702</v>
          </cell>
        </row>
        <row r="35">
          <cell r="C35" t="str">
            <v>Mantenimiento y Reparación de Equipos y Sistemas Informáticos</v>
          </cell>
          <cell r="D35">
            <v>530704</v>
          </cell>
        </row>
        <row r="36">
          <cell r="C36" t="str">
            <v>Combustibles y Lubricantes</v>
          </cell>
          <cell r="D36">
            <v>530803</v>
          </cell>
        </row>
        <row r="37">
          <cell r="C37" t="str">
            <v>Materiales de Oficina</v>
          </cell>
          <cell r="D37">
            <v>530804</v>
          </cell>
        </row>
        <row r="38">
          <cell r="C38" t="str">
            <v>Materiales de Aseo</v>
          </cell>
          <cell r="D38">
            <v>530805</v>
          </cell>
        </row>
        <row r="39">
          <cell r="C39" t="str">
            <v>Herramientas y Equipos Menores</v>
          </cell>
          <cell r="D39">
            <v>530806</v>
          </cell>
        </row>
        <row r="40">
          <cell r="C40" t="str">
            <v>Materiales de Impresión- Fotografía- Reproducción y Publicaciones</v>
          </cell>
          <cell r="D40">
            <v>530807</v>
          </cell>
        </row>
        <row r="41">
          <cell r="C41" t="str">
            <v xml:space="preserve">Insumos- Bienes- Materiales y Suministros para la Construcción- Eléctricos- Plomería- Carpintería- Señalización Vial- Navegación y Contra Incendios </v>
          </cell>
          <cell r="D41">
            <v>530811</v>
          </cell>
        </row>
        <row r="42">
          <cell r="C42" t="str">
            <v>Materiales Didácticos</v>
          </cell>
          <cell r="D42">
            <v>530812</v>
          </cell>
        </row>
        <row r="43">
          <cell r="C43" t="str">
            <v>Repuestos y Accesorios</v>
          </cell>
          <cell r="D43">
            <v>530813</v>
          </cell>
        </row>
        <row r="44">
          <cell r="C44" t="str">
            <v>Menaje de Cocina-de Hogar-Accesorios Descartables y Accesorios de Oficina</v>
          </cell>
          <cell r="D44">
            <v>530820</v>
          </cell>
        </row>
        <row r="45">
          <cell r="C45" t="str">
            <v>Mobiliarios (Bienes Muebles no Depreciables)</v>
          </cell>
          <cell r="D45">
            <v>531403</v>
          </cell>
        </row>
        <row r="46">
          <cell r="C46" t="str">
            <v>Maquinarias y Equipos (Bienes Muebles no Depreciables)</v>
          </cell>
          <cell r="D46">
            <v>531404</v>
          </cell>
        </row>
        <row r="47">
          <cell r="C47" t="str">
            <v>Herramientas (Bienes Muebles no Depreciables)</v>
          </cell>
          <cell r="D47">
            <v>531406</v>
          </cell>
        </row>
        <row r="48">
          <cell r="C48" t="str">
            <v>Equipos- Sistemas y Paquetes Informáticos</v>
          </cell>
          <cell r="D48">
            <v>531407</v>
          </cell>
        </row>
        <row r="49">
          <cell r="C49" t="str">
            <v>Partes y Repuestos</v>
          </cell>
          <cell r="D49">
            <v>531411</v>
          </cell>
        </row>
        <row r="50">
          <cell r="C50" t="str">
            <v>Tasas Generales- Impuestos- Contribuciones- Permisos- Licencias y Patentes</v>
          </cell>
          <cell r="D50">
            <v>570102</v>
          </cell>
        </row>
        <row r="51">
          <cell r="C51" t="str">
            <v>Comisiones Bancarias</v>
          </cell>
          <cell r="D51">
            <v>570203</v>
          </cell>
        </row>
        <row r="52">
          <cell r="C52" t="str">
            <v>Costas Judiciales Tramites Notariales-y Legalización de Documentos Arreglos Extrajudiciales</v>
          </cell>
          <cell r="D52">
            <v>570206</v>
          </cell>
        </row>
        <row r="53">
          <cell r="C53" t="str">
            <v>Dietas</v>
          </cell>
          <cell r="D53">
            <v>570301</v>
          </cell>
        </row>
        <row r="54">
          <cell r="C54" t="str">
            <v>Al Sector Privado no Financiero</v>
          </cell>
          <cell r="D54">
            <v>580204</v>
          </cell>
        </row>
        <row r="55">
          <cell r="C55" t="str">
            <v>A Jubilados Patronales</v>
          </cell>
          <cell r="D55">
            <v>580209</v>
          </cell>
        </row>
        <row r="56">
          <cell r="C56" t="str">
            <v>Edificios-Locales y Residencias (Bienes Inmuebles)</v>
          </cell>
          <cell r="D56">
            <v>840202</v>
          </cell>
        </row>
        <row r="57">
          <cell r="C57" t="str">
            <v>Mobiliarios (Bienes de Larga Duración)</v>
          </cell>
          <cell r="D57">
            <v>840103</v>
          </cell>
        </row>
        <row r="58">
          <cell r="C58" t="str">
            <v>Maquinarias y Equipos (Bienes de Larga Duración)</v>
          </cell>
          <cell r="D58">
            <v>840104</v>
          </cell>
        </row>
        <row r="59">
          <cell r="C59" t="str">
            <v>Herramientas (Bienes de Larga Duración)</v>
          </cell>
          <cell r="D59">
            <v>840106</v>
          </cell>
        </row>
        <row r="60">
          <cell r="C60" t="str">
            <v>Equipos-Sistemas y Paquetes Informáticos</v>
          </cell>
          <cell r="D60">
            <v>840107</v>
          </cell>
        </row>
        <row r="61">
          <cell r="C61" t="str">
            <v>Partes y Repuestos</v>
          </cell>
          <cell r="D61">
            <v>840111</v>
          </cell>
        </row>
        <row r="62">
          <cell r="C62" t="str">
            <v>Edición - Impresión - Reproducción -Publicaciones Suscripciones - Fotocopiado - Traducción - Empastado - Enmarcación - Serigrafía - Fotografía - Carnetización - Filmación e Imágenes Satelitales</v>
          </cell>
          <cell r="D62">
            <v>530204</v>
          </cell>
        </row>
        <row r="63">
          <cell r="C63" t="str">
            <v>Espectáculos Culturales y Sociales</v>
          </cell>
          <cell r="D63">
            <v>530205</v>
          </cell>
        </row>
        <row r="64">
          <cell r="C64" t="str">
            <v>Eventos Públicos y Oficiales</v>
          </cell>
          <cell r="D64">
            <v>530206</v>
          </cell>
        </row>
        <row r="65">
          <cell r="C65" t="str">
            <v>Servicios de Alimentación</v>
          </cell>
          <cell r="D65">
            <v>530235</v>
          </cell>
        </row>
        <row r="66">
          <cell r="C66" t="str">
            <v>Eventos Oficiales</v>
          </cell>
          <cell r="D66">
            <v>530248</v>
          </cell>
        </row>
        <row r="67">
          <cell r="C67" t="str">
            <v>Pasajes al Interior</v>
          </cell>
          <cell r="D67">
            <v>530301</v>
          </cell>
        </row>
        <row r="68">
          <cell r="C68" t="str">
            <v>Pasajes al Exterior</v>
          </cell>
          <cell r="D68">
            <v>530302</v>
          </cell>
        </row>
        <row r="69">
          <cell r="C69" t="str">
            <v>Viáticos y Subsistencias en el Interior</v>
          </cell>
          <cell r="D69">
            <v>530303</v>
          </cell>
        </row>
        <row r="70">
          <cell r="C70" t="str">
            <v>Viáticos y Subsistencias en el Exterior</v>
          </cell>
          <cell r="D70">
            <v>530304</v>
          </cell>
        </row>
        <row r="71">
          <cell r="C71" t="str">
            <v>Servicio de Capacitación</v>
          </cell>
          <cell r="D71">
            <v>530603</v>
          </cell>
        </row>
        <row r="72">
          <cell r="C72" t="str">
            <v>Honorarios por Contratos Civiles de Servicios</v>
          </cell>
          <cell r="D72">
            <v>530606</v>
          </cell>
        </row>
        <row r="73">
          <cell r="C73" t="str">
            <v>Alimentos y Bebidas</v>
          </cell>
          <cell r="D73">
            <v>530801</v>
          </cell>
        </row>
        <row r="74">
          <cell r="C74" t="str">
            <v>Instrumental Médico Quirúrgico</v>
          </cell>
          <cell r="D74">
            <v>530808</v>
          </cell>
        </row>
        <row r="75">
          <cell r="C75" t="str">
            <v>Medicamentos</v>
          </cell>
          <cell r="D75">
            <v>530809</v>
          </cell>
        </row>
        <row r="76">
          <cell r="C76" t="str">
            <v>Adquisición de Accesorios e Insumos Químicos y Orgánicos</v>
          </cell>
          <cell r="D76">
            <v>530819</v>
          </cell>
        </row>
        <row r="77">
          <cell r="C77" t="str">
            <v>Seguros</v>
          </cell>
          <cell r="D77">
            <v>570201</v>
          </cell>
        </row>
        <row r="78">
          <cell r="C78" t="str">
            <v>Edición - Impresión - Reproducción -Publicaciones Suscripciones - Fotocopiado - Traducción - Empastado - Enmarcación - Serigrafía - Fotografía - Carnetización - Filmación e Imágenes Satelitales</v>
          </cell>
          <cell r="D78">
            <v>530204</v>
          </cell>
        </row>
        <row r="79">
          <cell r="C79" t="str">
            <v>Espectáculos Culturales y Sociales</v>
          </cell>
          <cell r="D79">
            <v>530205</v>
          </cell>
        </row>
        <row r="80">
          <cell r="C80" t="str">
            <v>Eventos Públicos y Oficiales</v>
          </cell>
          <cell r="D80">
            <v>530206</v>
          </cell>
        </row>
        <row r="81">
          <cell r="C81" t="str">
            <v>Servicios de Alimentación</v>
          </cell>
          <cell r="D81">
            <v>530235</v>
          </cell>
        </row>
        <row r="82">
          <cell r="C82" t="str">
            <v>Eventos Oficiales</v>
          </cell>
          <cell r="D82">
            <v>530248</v>
          </cell>
        </row>
        <row r="83">
          <cell r="C83" t="str">
            <v>Pasajes al Interior</v>
          </cell>
          <cell r="D83">
            <v>530301</v>
          </cell>
        </row>
        <row r="84">
          <cell r="C84" t="str">
            <v>Pasajes al Exterior</v>
          </cell>
          <cell r="D84">
            <v>530302</v>
          </cell>
        </row>
        <row r="85">
          <cell r="C85" t="str">
            <v>Viáticos y Subsistencias en el Interior</v>
          </cell>
          <cell r="D85">
            <v>530303</v>
          </cell>
        </row>
        <row r="86">
          <cell r="C86" t="str">
            <v>Viáticos y Subsistencias en el Exterior</v>
          </cell>
          <cell r="D86">
            <v>530304</v>
          </cell>
        </row>
        <row r="87">
          <cell r="C87" t="str">
            <v>Servicio de Capacitación</v>
          </cell>
          <cell r="D87">
            <v>530603</v>
          </cell>
        </row>
        <row r="88">
          <cell r="C88" t="str">
            <v>Honorarios por Contratos Civiles de Servicios</v>
          </cell>
          <cell r="D88">
            <v>530606</v>
          </cell>
        </row>
        <row r="89">
          <cell r="C89" t="str">
            <v>Alimentos y Bebidas</v>
          </cell>
          <cell r="D89">
            <v>530801</v>
          </cell>
        </row>
        <row r="90">
          <cell r="C90" t="str">
            <v>Instrumental Médico Quirúrgico</v>
          </cell>
          <cell r="D90">
            <v>530808</v>
          </cell>
        </row>
        <row r="91">
          <cell r="C91" t="str">
            <v>Medicamentos</v>
          </cell>
          <cell r="D91">
            <v>530809</v>
          </cell>
        </row>
        <row r="92">
          <cell r="C92" t="str">
            <v>Adquisición de Accesorios e Insumos Químicos y Orgánicos</v>
          </cell>
          <cell r="D92">
            <v>530819</v>
          </cell>
        </row>
        <row r="93">
          <cell r="C93" t="str">
            <v>Seguros</v>
          </cell>
          <cell r="D93">
            <v>570201</v>
          </cell>
        </row>
        <row r="94">
          <cell r="C94" t="str">
            <v>Transporte de Personal y Deportistas</v>
          </cell>
          <cell r="D94">
            <v>530201</v>
          </cell>
        </row>
        <row r="95">
          <cell r="C95" t="str">
            <v>Fletes y Maniobras</v>
          </cell>
          <cell r="D95">
            <v>530202</v>
          </cell>
        </row>
        <row r="96">
          <cell r="C96" t="str">
            <v>Servicio de Aseo -Lavado-Vestimenta de Trabajo- Fumigación -Desinfección y Limpieza de las Instalaciones del Sector Publico</v>
          </cell>
          <cell r="D96">
            <v>530209</v>
          </cell>
        </row>
        <row r="97">
          <cell r="C97" t="str">
            <v>Afiliaciones e Inscripciones a Deportistas - Entrenadores</v>
          </cell>
          <cell r="D97">
            <v>530252</v>
          </cell>
        </row>
        <row r="98">
          <cell r="C98" t="str">
            <v>Gastos para la Atención a Delegados Extranjeros y Nacionales Deportistas- Entrenadores y Cuerpo Técnico que Representen al País</v>
          </cell>
          <cell r="D98">
            <v>530307</v>
          </cell>
        </row>
        <row r="99">
          <cell r="C99" t="str">
            <v>Bono Deportivo a Deportistas - Entrenadores y Delegados</v>
          </cell>
          <cell r="D99">
            <v>530310</v>
          </cell>
        </row>
        <row r="100">
          <cell r="C100" t="str">
            <v>Incentivo por Resultados Deportivos</v>
          </cell>
          <cell r="D100">
            <v>530311</v>
          </cell>
        </row>
        <row r="101">
          <cell r="C101" t="str">
            <v>Condecoraciones y Homenajes en Actos Protocolarios</v>
          </cell>
          <cell r="D101">
            <v>530822</v>
          </cell>
        </row>
        <row r="102">
          <cell r="C102" t="str">
            <v>Uniformes Deportivos</v>
          </cell>
          <cell r="D102">
            <v>530827</v>
          </cell>
        </row>
        <row r="103">
          <cell r="C103" t="str">
            <v>Suplementos Vitamínicos</v>
          </cell>
          <cell r="D103">
            <v>530850</v>
          </cell>
        </row>
        <row r="104">
          <cell r="C104" t="str">
            <v>Becas y Ayudas Económicas</v>
          </cell>
          <cell r="D104">
            <v>580208</v>
          </cell>
        </row>
        <row r="105">
          <cell r="C105" t="str">
            <v>Implementos Deportivos y Recreativos</v>
          </cell>
          <cell r="D105">
            <v>530851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499984740745262"/>
    <pageSetUpPr fitToPage="1"/>
  </sheetPr>
  <dimension ref="A1:O63"/>
  <sheetViews>
    <sheetView showGridLines="0" tabSelected="1" topLeftCell="A31" zoomScale="80" zoomScaleNormal="80" workbookViewId="0">
      <selection activeCell="C56" sqref="C56"/>
    </sheetView>
  </sheetViews>
  <sheetFormatPr baseColWidth="10" defaultRowHeight="12.75"/>
  <cols>
    <col min="1" max="1" width="2.7109375" style="51" customWidth="1"/>
    <col min="2" max="2" width="40.140625" style="51" customWidth="1"/>
    <col min="3" max="3" width="11.7109375" style="51" customWidth="1"/>
    <col min="4" max="4" width="18.42578125" style="51" customWidth="1"/>
    <col min="5" max="5" width="2.5703125" style="51" customWidth="1"/>
    <col min="6" max="6" width="11.7109375" style="51" customWidth="1"/>
    <col min="7" max="7" width="10.85546875" style="51" bestFit="1" customWidth="1"/>
    <col min="8" max="8" width="23.7109375" style="51" customWidth="1"/>
    <col min="9" max="10" width="2.7109375" style="51" customWidth="1"/>
    <col min="11" max="11" width="12.140625" style="51" customWidth="1"/>
    <col min="12" max="13" width="19.5703125" style="51" customWidth="1"/>
    <col min="14" max="15" width="2.7109375" style="51" customWidth="1"/>
    <col min="16" max="16384" width="11.42578125" style="51"/>
  </cols>
  <sheetData>
    <row r="1" spans="1:15" s="39" customFormat="1" ht="13.5" thickBot="1"/>
    <row r="2" spans="1:15" s="39" customForma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47.25" customHeight="1">
      <c r="A3" s="45"/>
      <c r="B3" s="159" t="s">
        <v>231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46"/>
    </row>
    <row r="4" spans="1:15">
      <c r="A4" s="45"/>
      <c r="B4" s="44"/>
      <c r="C4" s="44"/>
      <c r="D4" s="44"/>
      <c r="E4" s="44"/>
      <c r="F4" s="47"/>
      <c r="G4" s="47"/>
      <c r="H4" s="47"/>
      <c r="I4" s="47"/>
      <c r="J4" s="47"/>
      <c r="K4" s="47"/>
      <c r="L4" s="47"/>
      <c r="M4" s="44"/>
      <c r="N4" s="44"/>
      <c r="O4" s="46"/>
    </row>
    <row r="5" spans="1:15" ht="17.25">
      <c r="A5" s="45"/>
      <c r="B5" s="151" t="s">
        <v>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46"/>
    </row>
    <row r="6" spans="1:15" s="39" customFormat="1">
      <c r="A6" s="45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6"/>
    </row>
    <row r="7" spans="1:15" ht="15.75">
      <c r="A7" s="45"/>
      <c r="B7" s="84" t="s">
        <v>54</v>
      </c>
      <c r="C7" s="44"/>
      <c r="D7" s="44"/>
      <c r="E7" s="44"/>
      <c r="F7" s="47"/>
      <c r="G7" s="47"/>
      <c r="H7" s="47"/>
      <c r="I7" s="47"/>
      <c r="J7" s="47"/>
      <c r="K7" s="47"/>
      <c r="L7" s="47"/>
      <c r="M7" s="44"/>
      <c r="N7" s="44"/>
      <c r="O7" s="46"/>
    </row>
    <row r="8" spans="1:15" ht="9.75" customHeight="1">
      <c r="A8" s="45"/>
      <c r="B8" s="44"/>
      <c r="C8" s="44"/>
      <c r="D8" s="44"/>
      <c r="E8" s="44"/>
      <c r="F8" s="47"/>
      <c r="G8" s="47"/>
      <c r="H8" s="47"/>
      <c r="I8" s="47"/>
      <c r="J8" s="47"/>
      <c r="K8" s="47"/>
      <c r="L8" s="47"/>
      <c r="M8" s="44"/>
      <c r="N8" s="44"/>
      <c r="O8" s="46"/>
    </row>
    <row r="9" spans="1:15">
      <c r="A9" s="45"/>
      <c r="B9" s="49" t="s">
        <v>55</v>
      </c>
      <c r="C9" s="104"/>
      <c r="D9" s="50" t="s">
        <v>56</v>
      </c>
      <c r="F9" s="106"/>
      <c r="G9" s="50" t="s">
        <v>57</v>
      </c>
      <c r="I9" s="47"/>
      <c r="J9" s="47"/>
      <c r="K9" s="97"/>
      <c r="L9" s="97"/>
      <c r="M9" s="44"/>
      <c r="N9" s="44"/>
      <c r="O9" s="46"/>
    </row>
    <row r="10" spans="1:15" ht="13.5" thickBot="1">
      <c r="A10" s="45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6"/>
    </row>
    <row r="11" spans="1:15">
      <c r="A11" s="52"/>
      <c r="B11" s="53"/>
      <c r="C11" s="54"/>
      <c r="D11" s="54"/>
      <c r="E11" s="54"/>
      <c r="F11" s="30"/>
      <c r="G11" s="30"/>
      <c r="H11" s="30"/>
      <c r="I11" s="31"/>
      <c r="J11" s="55"/>
      <c r="K11" s="53"/>
      <c r="L11" s="30"/>
      <c r="M11" s="30"/>
      <c r="N11" s="31"/>
      <c r="O11" s="38"/>
    </row>
    <row r="12" spans="1:15" ht="15.75">
      <c r="A12" s="52"/>
      <c r="B12" s="85" t="s">
        <v>58</v>
      </c>
      <c r="C12" s="56"/>
      <c r="D12" s="56"/>
      <c r="E12" s="56"/>
      <c r="F12" s="32"/>
      <c r="G12" s="32"/>
      <c r="H12" s="32"/>
      <c r="I12" s="33"/>
      <c r="J12" s="32"/>
      <c r="K12" s="85" t="s">
        <v>59</v>
      </c>
      <c r="L12" s="62"/>
      <c r="M12" s="62"/>
      <c r="N12" s="63"/>
      <c r="O12" s="38"/>
    </row>
    <row r="13" spans="1:15">
      <c r="A13" s="52"/>
      <c r="B13" s="60" t="s">
        <v>1</v>
      </c>
      <c r="C13" s="61"/>
      <c r="D13" s="160"/>
      <c r="E13" s="160"/>
      <c r="F13" s="160"/>
      <c r="G13" s="160"/>
      <c r="H13" s="160"/>
      <c r="I13" s="59"/>
      <c r="J13" s="35"/>
      <c r="K13" s="57"/>
      <c r="L13" s="55"/>
      <c r="M13" s="55"/>
      <c r="N13" s="64"/>
      <c r="O13" s="38"/>
    </row>
    <row r="14" spans="1:15">
      <c r="A14" s="98"/>
      <c r="B14" s="43" t="s">
        <v>2</v>
      </c>
      <c r="C14" s="61"/>
      <c r="D14" s="160"/>
      <c r="E14" s="160"/>
      <c r="F14" s="160"/>
      <c r="G14" s="160"/>
      <c r="H14" s="160"/>
      <c r="I14" s="59"/>
      <c r="J14" s="35"/>
      <c r="K14" s="60" t="s">
        <v>3</v>
      </c>
      <c r="L14" s="145"/>
      <c r="M14" s="146"/>
      <c r="N14" s="64"/>
      <c r="O14" s="38"/>
    </row>
    <row r="15" spans="1:15">
      <c r="A15" s="52"/>
      <c r="B15" s="65" t="s">
        <v>14</v>
      </c>
      <c r="C15" s="61"/>
      <c r="D15" s="160"/>
      <c r="E15" s="160"/>
      <c r="F15" s="160"/>
      <c r="G15" s="160"/>
      <c r="H15" s="160"/>
      <c r="I15" s="59"/>
      <c r="J15" s="35"/>
      <c r="K15" s="60" t="s">
        <v>4</v>
      </c>
      <c r="L15" s="34"/>
      <c r="M15" s="96"/>
      <c r="N15" s="64"/>
      <c r="O15" s="38"/>
    </row>
    <row r="16" spans="1:15">
      <c r="A16" s="52"/>
      <c r="B16" s="65" t="s">
        <v>15</v>
      </c>
      <c r="C16" s="61"/>
      <c r="D16" s="160"/>
      <c r="E16" s="160"/>
      <c r="F16" s="160"/>
      <c r="G16" s="160"/>
      <c r="H16" s="160"/>
      <c r="I16" s="59"/>
      <c r="J16" s="35"/>
      <c r="K16" s="60" t="s">
        <v>5</v>
      </c>
      <c r="L16" s="34"/>
      <c r="M16" s="96"/>
      <c r="N16" s="64"/>
      <c r="O16" s="38"/>
    </row>
    <row r="17" spans="1:15">
      <c r="A17" s="52"/>
      <c r="B17" s="65" t="s">
        <v>16</v>
      </c>
      <c r="C17" s="61"/>
      <c r="D17" s="160"/>
      <c r="E17" s="160"/>
      <c r="F17" s="160"/>
      <c r="G17" s="160"/>
      <c r="H17" s="160"/>
      <c r="I17" s="59"/>
      <c r="J17" s="35"/>
      <c r="K17" s="65"/>
      <c r="L17" s="105"/>
      <c r="M17" s="105"/>
      <c r="N17" s="64"/>
      <c r="O17" s="38"/>
    </row>
    <row r="18" spans="1:15">
      <c r="A18" s="52"/>
      <c r="B18" s="65" t="s">
        <v>75</v>
      </c>
      <c r="C18" s="61"/>
      <c r="D18" s="160"/>
      <c r="E18" s="160"/>
      <c r="F18" s="160"/>
      <c r="G18" s="160"/>
      <c r="H18" s="160"/>
      <c r="I18" s="59"/>
      <c r="J18" s="35"/>
      <c r="K18" s="67" t="s">
        <v>6</v>
      </c>
      <c r="L18" s="34"/>
      <c r="M18" s="96"/>
      <c r="N18" s="38"/>
      <c r="O18" s="38"/>
    </row>
    <row r="19" spans="1:15" ht="13.5" thickBot="1">
      <c r="A19" s="52"/>
      <c r="B19" s="86"/>
      <c r="C19" s="87"/>
      <c r="D19" s="87"/>
      <c r="E19" s="88"/>
      <c r="F19" s="89"/>
      <c r="G19" s="89"/>
      <c r="H19" s="89"/>
      <c r="I19" s="90"/>
      <c r="J19" s="35"/>
      <c r="K19" s="69"/>
      <c r="L19" s="70"/>
      <c r="M19" s="70"/>
      <c r="N19" s="71"/>
      <c r="O19" s="38"/>
    </row>
    <row r="20" spans="1:15" ht="13.5" thickBot="1">
      <c r="A20" s="52"/>
      <c r="B20" s="68"/>
      <c r="C20" s="68"/>
      <c r="D20" s="68"/>
      <c r="E20" s="62"/>
      <c r="F20" s="35"/>
      <c r="G20" s="35"/>
      <c r="H20" s="35"/>
      <c r="I20" s="35"/>
      <c r="J20" s="35"/>
      <c r="K20" s="35"/>
      <c r="L20" s="35"/>
      <c r="M20" s="35"/>
      <c r="N20" s="35"/>
      <c r="O20" s="38"/>
    </row>
    <row r="21" spans="1:15">
      <c r="A21" s="52"/>
      <c r="B21" s="91"/>
      <c r="C21" s="92"/>
      <c r="D21" s="92"/>
      <c r="E21" s="54"/>
      <c r="F21" s="93"/>
      <c r="G21" s="93"/>
      <c r="H21" s="93"/>
      <c r="I21" s="94"/>
      <c r="J21" s="35"/>
      <c r="K21" s="35"/>
      <c r="L21" s="35"/>
      <c r="M21" s="35"/>
      <c r="N21" s="35"/>
      <c r="O21" s="38"/>
    </row>
    <row r="22" spans="1:15" ht="15.75">
      <c r="A22" s="52"/>
      <c r="B22" s="85" t="s">
        <v>60</v>
      </c>
      <c r="C22" s="56"/>
      <c r="D22" s="56"/>
      <c r="E22" s="56"/>
      <c r="F22" s="32"/>
      <c r="G22" s="32"/>
      <c r="H22" s="32"/>
      <c r="I22" s="33"/>
      <c r="J22" s="32"/>
      <c r="K22" s="35"/>
      <c r="L22" s="35"/>
      <c r="M22" s="35"/>
      <c r="N22" s="35"/>
      <c r="O22" s="38"/>
    </row>
    <row r="23" spans="1:15">
      <c r="A23" s="52"/>
      <c r="B23" s="60" t="s">
        <v>77</v>
      </c>
      <c r="C23" s="56"/>
      <c r="D23" s="160"/>
      <c r="E23" s="160"/>
      <c r="F23" s="160"/>
      <c r="G23" s="160"/>
      <c r="H23" s="160"/>
      <c r="I23" s="59"/>
      <c r="J23" s="35"/>
      <c r="K23" s="97"/>
      <c r="L23" s="97"/>
      <c r="M23" s="97"/>
      <c r="N23" s="97"/>
      <c r="O23" s="38"/>
    </row>
    <row r="24" spans="1:15">
      <c r="A24" s="52"/>
      <c r="B24" s="60" t="s">
        <v>7</v>
      </c>
      <c r="C24" s="66"/>
      <c r="D24" s="160"/>
      <c r="E24" s="160"/>
      <c r="F24" s="160"/>
      <c r="G24" s="160"/>
      <c r="H24" s="160"/>
      <c r="I24" s="59"/>
      <c r="J24" s="35"/>
      <c r="K24" s="97"/>
      <c r="L24" s="97"/>
      <c r="M24" s="97"/>
      <c r="N24" s="97"/>
      <c r="O24" s="38"/>
    </row>
    <row r="25" spans="1:15">
      <c r="A25" s="52"/>
      <c r="B25" s="65" t="s">
        <v>75</v>
      </c>
      <c r="C25" s="66"/>
      <c r="D25" s="160"/>
      <c r="E25" s="160"/>
      <c r="F25" s="160"/>
      <c r="G25" s="160"/>
      <c r="H25" s="160"/>
      <c r="I25" s="59"/>
      <c r="J25" s="35"/>
      <c r="K25" s="35"/>
      <c r="L25" s="35"/>
      <c r="M25" s="35"/>
      <c r="N25" s="35"/>
      <c r="O25" s="38"/>
    </row>
    <row r="26" spans="1:15" ht="13.5" thickBot="1">
      <c r="A26" s="52"/>
      <c r="B26" s="72"/>
      <c r="C26" s="73"/>
      <c r="D26" s="73"/>
      <c r="E26" s="73"/>
      <c r="F26" s="89"/>
      <c r="G26" s="89"/>
      <c r="H26" s="89"/>
      <c r="I26" s="95"/>
      <c r="J26" s="37"/>
      <c r="K26" s="37"/>
      <c r="L26" s="37"/>
      <c r="M26" s="37"/>
      <c r="N26" s="37"/>
      <c r="O26" s="38"/>
    </row>
    <row r="27" spans="1:15" ht="13.5" thickBot="1">
      <c r="A27" s="5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</row>
    <row r="28" spans="1:15">
      <c r="A28" s="52"/>
      <c r="B28" s="91"/>
      <c r="C28" s="92"/>
      <c r="D28" s="92"/>
      <c r="E28" s="54"/>
      <c r="F28" s="93"/>
      <c r="G28" s="93"/>
      <c r="H28" s="93"/>
      <c r="I28" s="94"/>
      <c r="J28" s="37"/>
      <c r="K28" s="37"/>
      <c r="L28" s="37"/>
      <c r="M28" s="37"/>
      <c r="N28" s="37"/>
      <c r="O28" s="38"/>
    </row>
    <row r="29" spans="1:15" ht="15.75">
      <c r="A29" s="52"/>
      <c r="B29" s="85" t="s">
        <v>61</v>
      </c>
      <c r="C29" s="44"/>
      <c r="D29" s="44"/>
      <c r="E29" s="44"/>
      <c r="F29" s="37"/>
      <c r="G29" s="37"/>
      <c r="H29" s="37"/>
      <c r="I29" s="38"/>
      <c r="J29" s="37"/>
      <c r="K29" s="37"/>
      <c r="L29" s="37"/>
      <c r="M29" s="37"/>
      <c r="N29" s="37"/>
      <c r="O29" s="38"/>
    </row>
    <row r="30" spans="1:15" ht="15" customHeight="1">
      <c r="A30" s="52"/>
      <c r="B30" s="65" t="s">
        <v>92</v>
      </c>
      <c r="C30" s="61"/>
      <c r="D30" s="161"/>
      <c r="E30" s="161"/>
      <c r="F30" s="161"/>
      <c r="G30" s="161"/>
      <c r="H30" s="161"/>
      <c r="I30" s="161"/>
      <c r="J30" s="37"/>
      <c r="K30" s="37"/>
      <c r="L30" s="37"/>
      <c r="M30" s="37"/>
      <c r="N30" s="37"/>
      <c r="O30" s="38"/>
    </row>
    <row r="31" spans="1:15">
      <c r="A31" s="52"/>
      <c r="B31" s="60"/>
      <c r="C31" s="44"/>
      <c r="D31" s="44"/>
      <c r="E31" s="58"/>
      <c r="F31" s="55"/>
      <c r="G31" s="55"/>
      <c r="H31" s="55"/>
      <c r="I31" s="36"/>
      <c r="J31" s="37"/>
      <c r="K31" s="37"/>
      <c r="L31" s="37"/>
      <c r="M31" s="37"/>
      <c r="N31" s="37"/>
      <c r="O31" s="38"/>
    </row>
    <row r="32" spans="1:15">
      <c r="A32" s="52"/>
      <c r="B32" s="60" t="s">
        <v>32</v>
      </c>
      <c r="C32" s="44"/>
      <c r="D32" s="44"/>
      <c r="E32" s="44"/>
      <c r="F32" s="37"/>
      <c r="G32" s="37"/>
      <c r="H32" s="37"/>
      <c r="I32" s="38"/>
      <c r="J32" s="37"/>
      <c r="K32" s="37"/>
      <c r="L32" s="37"/>
      <c r="M32" s="37"/>
      <c r="N32" s="37"/>
      <c r="O32" s="38"/>
    </row>
    <row r="33" spans="1:15" s="39" customFormat="1">
      <c r="A33" s="75"/>
      <c r="B33" s="45"/>
      <c r="C33" s="76"/>
      <c r="D33" s="76"/>
      <c r="E33" s="76"/>
      <c r="F33" s="76"/>
      <c r="G33" s="76"/>
      <c r="H33" s="76"/>
      <c r="I33" s="77"/>
      <c r="J33" s="76"/>
      <c r="K33" s="76"/>
      <c r="L33" s="76"/>
      <c r="M33" s="76"/>
      <c r="N33" s="76"/>
      <c r="O33" s="77"/>
    </row>
    <row r="34" spans="1:15" ht="25.5" customHeight="1">
      <c r="A34" s="52"/>
      <c r="B34" s="60" t="s">
        <v>78</v>
      </c>
      <c r="C34" s="154"/>
      <c r="D34" s="155"/>
      <c r="E34" s="155"/>
      <c r="F34" s="155"/>
      <c r="G34" s="155"/>
      <c r="H34" s="155"/>
      <c r="I34" s="156"/>
      <c r="J34" s="37"/>
      <c r="K34" s="37"/>
      <c r="L34" s="37"/>
      <c r="M34" s="37"/>
      <c r="N34" s="78"/>
      <c r="O34" s="38"/>
    </row>
    <row r="35" spans="1:15" ht="13.5" thickBot="1">
      <c r="A35" s="52"/>
      <c r="B35" s="72"/>
      <c r="C35" s="70"/>
      <c r="D35" s="70"/>
      <c r="E35" s="70"/>
      <c r="F35" s="70"/>
      <c r="G35" s="70"/>
      <c r="H35" s="70"/>
      <c r="I35" s="74"/>
      <c r="J35" s="37"/>
      <c r="K35" s="37"/>
      <c r="L35" s="37"/>
      <c r="M35" s="157"/>
      <c r="N35" s="157"/>
      <c r="O35" s="158"/>
    </row>
    <row r="36" spans="1:15">
      <c r="A36" s="52"/>
      <c r="B36" s="7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157"/>
      <c r="N36" s="157"/>
      <c r="O36" s="158"/>
    </row>
    <row r="37" spans="1:15" ht="15.75">
      <c r="A37" s="52"/>
      <c r="B37" s="84" t="s">
        <v>62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157"/>
      <c r="N37" s="157"/>
      <c r="O37" s="158"/>
    </row>
    <row r="38" spans="1:15">
      <c r="A38" s="52"/>
      <c r="B38" s="7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157"/>
      <c r="N38" s="157"/>
      <c r="O38" s="158"/>
    </row>
    <row r="39" spans="1:15">
      <c r="A39" s="45"/>
      <c r="B39" s="147" t="s">
        <v>66</v>
      </c>
      <c r="C39" s="147"/>
      <c r="D39" s="147"/>
      <c r="E39" s="147"/>
      <c r="F39" s="99" t="s">
        <v>8</v>
      </c>
      <c r="G39" s="99" t="s">
        <v>9</v>
      </c>
      <c r="H39" s="79"/>
      <c r="I39" s="44"/>
      <c r="J39" s="44"/>
      <c r="K39" s="44"/>
      <c r="L39" s="44"/>
      <c r="M39" s="157"/>
      <c r="N39" s="157"/>
      <c r="O39" s="158"/>
    </row>
    <row r="40" spans="1:15">
      <c r="A40" s="80"/>
      <c r="B40" s="148" t="s">
        <v>98</v>
      </c>
      <c r="C40" s="149"/>
      <c r="D40" s="149"/>
      <c r="E40" s="150"/>
      <c r="F40" s="102">
        <f>SUMIF('MATRIZ DE EJECUCIÓN'!$E$6:$E$100,RESUMEN!B40,'MATRIZ DE EJECUCIÓN'!$AM$6:$AM$100)</f>
        <v>0</v>
      </c>
      <c r="G40" s="101" t="e">
        <f>F40/$F$53</f>
        <v>#DIV/0!</v>
      </c>
      <c r="H40" s="81"/>
      <c r="I40" s="81"/>
      <c r="J40" s="81"/>
      <c r="K40" s="81"/>
      <c r="L40" s="81"/>
      <c r="M40" s="157"/>
      <c r="N40" s="157"/>
      <c r="O40" s="158"/>
    </row>
    <row r="41" spans="1:15">
      <c r="A41" s="80"/>
      <c r="B41" s="148" t="s">
        <v>80</v>
      </c>
      <c r="C41" s="149"/>
      <c r="D41" s="149"/>
      <c r="E41" s="150"/>
      <c r="F41" s="102">
        <f>SUMIF('MATRIZ DE EJECUCIÓN'!$E$6:$E$100,RESUMEN!B41,'MATRIZ DE EJECUCIÓN'!$AM$6:$AM$100)</f>
        <v>0</v>
      </c>
      <c r="G41" s="101" t="e">
        <f t="shared" ref="G41:G52" si="0">F41/$F$53</f>
        <v>#DIV/0!</v>
      </c>
      <c r="H41" s="81"/>
      <c r="I41" s="81"/>
      <c r="J41" s="81"/>
      <c r="K41" s="81"/>
      <c r="L41" s="81"/>
      <c r="M41" s="157"/>
      <c r="N41" s="157"/>
      <c r="O41" s="158"/>
    </row>
    <row r="42" spans="1:15">
      <c r="A42" s="80"/>
      <c r="B42" s="148" t="s">
        <v>81</v>
      </c>
      <c r="C42" s="149"/>
      <c r="D42" s="149"/>
      <c r="E42" s="150"/>
      <c r="F42" s="102">
        <f>SUMIF('MATRIZ DE EJECUCIÓN'!$E$6:$E$100,RESUMEN!B42,'MATRIZ DE EJECUCIÓN'!$AM$6:$AM$100)</f>
        <v>0</v>
      </c>
      <c r="G42" s="101" t="e">
        <f t="shared" si="0"/>
        <v>#DIV/0!</v>
      </c>
      <c r="H42" s="81"/>
      <c r="I42" s="81"/>
      <c r="J42" s="81"/>
      <c r="K42" s="81"/>
      <c r="L42" s="81"/>
      <c r="M42" s="157"/>
      <c r="N42" s="157"/>
      <c r="O42" s="158"/>
    </row>
    <row r="43" spans="1:15">
      <c r="A43" s="80"/>
      <c r="B43" s="148" t="s">
        <v>82</v>
      </c>
      <c r="C43" s="149"/>
      <c r="D43" s="149"/>
      <c r="E43" s="150"/>
      <c r="F43" s="102">
        <f>SUMIF('MATRIZ DE EJECUCIÓN'!$E$6:$E$100,RESUMEN!B43,'MATRIZ DE EJECUCIÓN'!$AM$6:$AM$100)</f>
        <v>0</v>
      </c>
      <c r="G43" s="101" t="e">
        <f t="shared" si="0"/>
        <v>#DIV/0!</v>
      </c>
      <c r="H43" s="81"/>
      <c r="I43" s="81"/>
      <c r="J43" s="81"/>
      <c r="K43" s="81"/>
      <c r="L43" s="81"/>
      <c r="M43" s="157"/>
      <c r="N43" s="157"/>
      <c r="O43" s="158"/>
    </row>
    <row r="44" spans="1:15">
      <c r="A44" s="80"/>
      <c r="B44" s="148" t="s">
        <v>83</v>
      </c>
      <c r="C44" s="149"/>
      <c r="D44" s="149"/>
      <c r="E44" s="150"/>
      <c r="F44" s="102">
        <f>SUMIF('MATRIZ DE EJECUCIÓN'!$E$6:$E$100,RESUMEN!B44,'MATRIZ DE EJECUCIÓN'!$AM$6:$AM$100)</f>
        <v>0</v>
      </c>
      <c r="G44" s="101" t="e">
        <f t="shared" si="0"/>
        <v>#DIV/0!</v>
      </c>
      <c r="H44" s="81"/>
      <c r="I44" s="81"/>
      <c r="J44" s="81"/>
      <c r="K44" s="81"/>
      <c r="L44" s="81"/>
      <c r="M44" s="157"/>
      <c r="N44" s="157"/>
      <c r="O44" s="158"/>
    </row>
    <row r="45" spans="1:15">
      <c r="A45" s="80"/>
      <c r="B45" s="148" t="s">
        <v>84</v>
      </c>
      <c r="C45" s="149"/>
      <c r="D45" s="149"/>
      <c r="E45" s="150"/>
      <c r="F45" s="102">
        <f>SUMIF('MATRIZ DE EJECUCIÓN'!$E$6:$E$100,RESUMEN!B45,'MATRIZ DE EJECUCIÓN'!$AM$6:$AM$100)</f>
        <v>0</v>
      </c>
      <c r="G45" s="101" t="e">
        <f t="shared" si="0"/>
        <v>#DIV/0!</v>
      </c>
      <c r="H45" s="81"/>
      <c r="I45" s="81"/>
      <c r="J45" s="81"/>
      <c r="K45" s="81"/>
      <c r="L45" s="81"/>
      <c r="M45" s="157"/>
      <c r="N45" s="157"/>
      <c r="O45" s="158"/>
    </row>
    <row r="46" spans="1:15">
      <c r="A46" s="80"/>
      <c r="B46" s="148" t="s">
        <v>85</v>
      </c>
      <c r="C46" s="149"/>
      <c r="D46" s="149"/>
      <c r="E46" s="150"/>
      <c r="F46" s="102">
        <f>SUMIF('MATRIZ DE EJECUCIÓN'!$E$6:$E$100,RESUMEN!B46,'MATRIZ DE EJECUCIÓN'!$AM$6:$AM$100)</f>
        <v>0</v>
      </c>
      <c r="G46" s="101" t="e">
        <f t="shared" si="0"/>
        <v>#DIV/0!</v>
      </c>
      <c r="H46" s="81"/>
      <c r="I46" s="81"/>
      <c r="J46" s="81"/>
      <c r="K46" s="81"/>
      <c r="L46" s="81"/>
      <c r="M46" s="157"/>
      <c r="N46" s="157"/>
      <c r="O46" s="158"/>
    </row>
    <row r="47" spans="1:15">
      <c r="A47" s="80"/>
      <c r="B47" s="148" t="s">
        <v>86</v>
      </c>
      <c r="C47" s="149"/>
      <c r="D47" s="149"/>
      <c r="E47" s="150"/>
      <c r="F47" s="102">
        <f>SUMIF('MATRIZ DE EJECUCIÓN'!$E$6:$E$100,RESUMEN!B47,'MATRIZ DE EJECUCIÓN'!$AM$6:$AM$100)</f>
        <v>0</v>
      </c>
      <c r="G47" s="101" t="e">
        <f t="shared" si="0"/>
        <v>#DIV/0!</v>
      </c>
      <c r="H47" s="81"/>
      <c r="I47" s="81"/>
      <c r="J47" s="81"/>
      <c r="K47" s="81"/>
      <c r="L47" s="81"/>
      <c r="M47" s="157"/>
      <c r="N47" s="157"/>
      <c r="O47" s="158"/>
    </row>
    <row r="48" spans="1:15">
      <c r="A48" s="80"/>
      <c r="B48" s="148" t="s">
        <v>87</v>
      </c>
      <c r="C48" s="149"/>
      <c r="D48" s="149"/>
      <c r="E48" s="150"/>
      <c r="F48" s="102">
        <f>SUMIF('MATRIZ DE EJECUCIÓN'!$E$6:$E$100,RESUMEN!B48,'MATRIZ DE EJECUCIÓN'!$AM$6:$AM$100)</f>
        <v>0</v>
      </c>
      <c r="G48" s="101" t="e">
        <f t="shared" si="0"/>
        <v>#DIV/0!</v>
      </c>
      <c r="H48" s="81"/>
      <c r="I48" s="81"/>
      <c r="J48" s="81"/>
      <c r="K48" s="81"/>
      <c r="L48" s="81"/>
      <c r="M48" s="157"/>
      <c r="N48" s="157"/>
      <c r="O48" s="158"/>
    </row>
    <row r="49" spans="1:15">
      <c r="A49" s="80"/>
      <c r="B49" s="148" t="s">
        <v>91</v>
      </c>
      <c r="C49" s="149"/>
      <c r="D49" s="149"/>
      <c r="E49" s="150"/>
      <c r="F49" s="102">
        <f>SUMIF('MATRIZ DE EJECUCIÓN'!$E$6:$E$100,RESUMEN!B49,'MATRIZ DE EJECUCIÓN'!$AM$6:$AM$100)</f>
        <v>0</v>
      </c>
      <c r="G49" s="101" t="e">
        <f t="shared" si="0"/>
        <v>#DIV/0!</v>
      </c>
      <c r="H49" s="81"/>
      <c r="I49" s="81"/>
      <c r="J49" s="81"/>
      <c r="K49" s="81"/>
      <c r="L49" s="81"/>
      <c r="M49" s="157"/>
      <c r="N49" s="157"/>
      <c r="O49" s="158"/>
    </row>
    <row r="50" spans="1:15">
      <c r="A50" s="80"/>
      <c r="B50" s="148" t="s">
        <v>88</v>
      </c>
      <c r="C50" s="149"/>
      <c r="D50" s="149"/>
      <c r="E50" s="150"/>
      <c r="F50" s="102">
        <f>SUMIF('MATRIZ DE EJECUCIÓN'!$E$6:$E$100,RESUMEN!B50,'MATRIZ DE EJECUCIÓN'!$AM$6:$AM$100)</f>
        <v>0</v>
      </c>
      <c r="G50" s="101" t="e">
        <f t="shared" si="0"/>
        <v>#DIV/0!</v>
      </c>
      <c r="H50" s="81"/>
      <c r="I50" s="81"/>
      <c r="J50" s="81"/>
      <c r="K50" s="81"/>
      <c r="L50" s="81"/>
      <c r="M50" s="157"/>
      <c r="N50" s="157"/>
      <c r="O50" s="158"/>
    </row>
    <row r="51" spans="1:15">
      <c r="A51" s="80"/>
      <c r="B51" s="148" t="s">
        <v>89</v>
      </c>
      <c r="C51" s="149"/>
      <c r="D51" s="149"/>
      <c r="E51" s="150"/>
      <c r="F51" s="102">
        <f>SUMIF('MATRIZ DE EJECUCIÓN'!$E$6:$E$100,RESUMEN!B51,'MATRIZ DE EJECUCIÓN'!$AM$6:$AM$100)</f>
        <v>0</v>
      </c>
      <c r="G51" s="101" t="e">
        <f t="shared" si="0"/>
        <v>#DIV/0!</v>
      </c>
      <c r="H51" s="81"/>
      <c r="I51" s="81"/>
      <c r="J51" s="81"/>
      <c r="K51" s="81"/>
      <c r="L51" s="81"/>
      <c r="M51" s="157"/>
      <c r="N51" s="157"/>
      <c r="O51" s="158"/>
    </row>
    <row r="52" spans="1:15">
      <c r="A52" s="80"/>
      <c r="B52" s="148" t="s">
        <v>90</v>
      </c>
      <c r="C52" s="149"/>
      <c r="D52" s="149"/>
      <c r="E52" s="150"/>
      <c r="F52" s="102">
        <f>SUMIF('MATRIZ DE EJECUCIÓN'!$E$6:$E$100,RESUMEN!B52,'MATRIZ DE EJECUCIÓN'!$AM$6:$AM$100)</f>
        <v>0</v>
      </c>
      <c r="G52" s="101" t="e">
        <f t="shared" si="0"/>
        <v>#DIV/0!</v>
      </c>
      <c r="H52" s="81"/>
      <c r="I52" s="81"/>
      <c r="J52" s="81"/>
      <c r="K52" s="81"/>
      <c r="L52" s="81"/>
      <c r="M52" s="157"/>
      <c r="N52" s="157"/>
      <c r="O52" s="158"/>
    </row>
    <row r="53" spans="1:15">
      <c r="A53" s="45"/>
      <c r="B53" s="144" t="s">
        <v>10</v>
      </c>
      <c r="C53" s="144"/>
      <c r="D53" s="144"/>
      <c r="E53" s="144"/>
      <c r="F53" s="103">
        <f>SUM(F40:F52)</f>
        <v>0</v>
      </c>
      <c r="G53" s="100" t="e">
        <f>SUM(G40:G52)</f>
        <v>#DIV/0!</v>
      </c>
      <c r="H53" s="44"/>
      <c r="I53" s="44"/>
      <c r="J53" s="44"/>
      <c r="K53" s="44"/>
      <c r="L53" s="44"/>
      <c r="M53" s="44"/>
      <c r="N53" s="44"/>
      <c r="O53" s="46"/>
    </row>
    <row r="54" spans="1:15">
      <c r="A54" s="52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6"/>
    </row>
    <row r="55" spans="1:15" ht="26.25" customHeight="1">
      <c r="A55" s="52"/>
      <c r="B55" s="129" t="s">
        <v>63</v>
      </c>
      <c r="C55" s="128">
        <v>43306</v>
      </c>
      <c r="D55" s="127"/>
      <c r="E55" s="127"/>
      <c r="F55" s="37"/>
      <c r="G55" s="37"/>
      <c r="H55" s="37"/>
      <c r="I55" s="37"/>
      <c r="J55" s="37"/>
      <c r="K55" s="37"/>
      <c r="L55" s="37"/>
      <c r="M55" s="37"/>
      <c r="N55" s="37"/>
      <c r="O55" s="46"/>
    </row>
    <row r="56" spans="1:15" ht="13.5" thickBo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82"/>
    </row>
    <row r="60" spans="1:15" hidden="1">
      <c r="B60" s="83" t="s">
        <v>11</v>
      </c>
    </row>
    <row r="61" spans="1:15" hidden="1">
      <c r="B61" s="83" t="s">
        <v>79</v>
      </c>
    </row>
    <row r="62" spans="1:15" hidden="1">
      <c r="B62" s="83" t="s">
        <v>12</v>
      </c>
    </row>
    <row r="63" spans="1:15" hidden="1">
      <c r="B63" s="83" t="s">
        <v>13</v>
      </c>
    </row>
  </sheetData>
  <sheetProtection insertColumns="0" insertRows="0" insertHyperlinks="0" deleteColumns="0" deleteRows="0" selectLockedCells="1" sort="0" autoFilter="0" pivotTables="0"/>
  <mergeCells count="30">
    <mergeCell ref="B3:N3"/>
    <mergeCell ref="B48:E48"/>
    <mergeCell ref="B50:E50"/>
    <mergeCell ref="B49:E49"/>
    <mergeCell ref="D13:H13"/>
    <mergeCell ref="D14:H14"/>
    <mergeCell ref="D15:H15"/>
    <mergeCell ref="D16:H16"/>
    <mergeCell ref="D17:H17"/>
    <mergeCell ref="D18:H18"/>
    <mergeCell ref="D23:H23"/>
    <mergeCell ref="D24:H24"/>
    <mergeCell ref="D25:H25"/>
    <mergeCell ref="D30:I30"/>
    <mergeCell ref="B43:E43"/>
    <mergeCell ref="B44:E44"/>
    <mergeCell ref="B5:N5"/>
    <mergeCell ref="C34:I34"/>
    <mergeCell ref="M35:O52"/>
    <mergeCell ref="B42:E42"/>
    <mergeCell ref="B51:E51"/>
    <mergeCell ref="B52:E52"/>
    <mergeCell ref="B53:E53"/>
    <mergeCell ref="L14:M14"/>
    <mergeCell ref="B39:E39"/>
    <mergeCell ref="B40:E40"/>
    <mergeCell ref="B41:E41"/>
    <mergeCell ref="B45:E45"/>
    <mergeCell ref="B46:E46"/>
    <mergeCell ref="B47:E47"/>
  </mergeCells>
  <dataValidations disablePrompts="1" count="1">
    <dataValidation type="list" allowBlank="1" showInputMessage="1" showErrorMessage="1" sqref="D30 F982767:I982767 F917231:I917231 F851695:I851695 F786159:I786159 F720623:I720623 F655087:I655087 F589551:I589551 F524015:I524015 F458479:I458479 F392943:I392943 F327407:I327407 F261871:I261871 F196335:I196335 F130799:I130799 F65263:I65263">
      <formula1>$B$60:$B$63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66"/>
  </sheetPr>
  <dimension ref="A1:AM100"/>
  <sheetViews>
    <sheetView zoomScale="90" zoomScaleNormal="90" workbookViewId="0">
      <selection activeCell="A6" sqref="A6"/>
    </sheetView>
  </sheetViews>
  <sheetFormatPr baseColWidth="10" defaultRowHeight="12"/>
  <cols>
    <col min="1" max="1" width="49.85546875" style="130" bestFit="1" customWidth="1"/>
    <col min="2" max="2" width="22.7109375" style="130" customWidth="1"/>
    <col min="3" max="3" width="16.7109375" style="130" bestFit="1" customWidth="1"/>
    <col min="4" max="4" width="18.140625" style="130" customWidth="1"/>
    <col min="5" max="5" width="17.140625" style="130" customWidth="1"/>
    <col min="6" max="6" width="11.7109375" style="130" customWidth="1"/>
    <col min="7" max="7" width="11" style="130" bestFit="1" customWidth="1"/>
    <col min="8" max="13" width="10.7109375" style="130" customWidth="1"/>
    <col min="14" max="14" width="9.28515625" style="130" bestFit="1" customWidth="1"/>
    <col min="15" max="20" width="10.7109375" style="130" customWidth="1"/>
    <col min="21" max="21" width="10.5703125" style="130" bestFit="1" customWidth="1"/>
    <col min="22" max="22" width="19.7109375" style="130" customWidth="1"/>
    <col min="23" max="23" width="9.85546875" style="130" customWidth="1"/>
    <col min="24" max="24" width="15" style="130" customWidth="1"/>
    <col min="25" max="25" width="24.140625" style="130" bestFit="1" customWidth="1"/>
    <col min="26" max="31" width="10.7109375" style="143" customWidth="1"/>
    <col min="32" max="32" width="11.28515625" style="143" customWidth="1"/>
    <col min="33" max="39" width="10.7109375" style="143" customWidth="1"/>
    <col min="40" max="16384" width="11.42578125" style="130"/>
  </cols>
  <sheetData>
    <row r="1" spans="1:39">
      <c r="A1" s="165" t="s">
        <v>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</row>
    <row r="2" spans="1:39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</row>
    <row r="3" spans="1:39">
      <c r="A3" s="170" t="s">
        <v>220</v>
      </c>
      <c r="B3" s="170"/>
      <c r="C3" s="170"/>
      <c r="D3" s="170"/>
      <c r="E3" s="170"/>
      <c r="F3" s="172" t="s">
        <v>221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170" t="s">
        <v>223</v>
      </c>
      <c r="W3" s="170"/>
      <c r="X3" s="170"/>
      <c r="Y3" s="170"/>
      <c r="Z3" s="170" t="s">
        <v>224</v>
      </c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</row>
    <row r="4" spans="1:39" s="131" customFormat="1">
      <c r="A4" s="166" t="s">
        <v>67</v>
      </c>
      <c r="B4" s="166" t="s">
        <v>76</v>
      </c>
      <c r="C4" s="166" t="s">
        <v>17</v>
      </c>
      <c r="D4" s="166" t="s">
        <v>94</v>
      </c>
      <c r="E4" s="166" t="s">
        <v>95</v>
      </c>
      <c r="F4" s="166" t="s">
        <v>18</v>
      </c>
      <c r="G4" s="166" t="s">
        <v>218</v>
      </c>
      <c r="H4" s="167" t="s">
        <v>68</v>
      </c>
      <c r="I4" s="168"/>
      <c r="J4" s="168"/>
      <c r="K4" s="168"/>
      <c r="L4" s="168"/>
      <c r="M4" s="168"/>
      <c r="N4" s="169"/>
      <c r="O4" s="162" t="s">
        <v>72</v>
      </c>
      <c r="P4" s="163"/>
      <c r="Q4" s="163"/>
      <c r="R4" s="163"/>
      <c r="S4" s="163"/>
      <c r="T4" s="163"/>
      <c r="U4" s="164"/>
      <c r="V4" s="166" t="s">
        <v>226</v>
      </c>
      <c r="W4" s="166" t="s">
        <v>227</v>
      </c>
      <c r="X4" s="166" t="s">
        <v>228</v>
      </c>
      <c r="Y4" s="166" t="s">
        <v>229</v>
      </c>
      <c r="Z4" s="171" t="s">
        <v>73</v>
      </c>
      <c r="AA4" s="171"/>
      <c r="AB4" s="171"/>
      <c r="AC4" s="171"/>
      <c r="AD4" s="171"/>
      <c r="AE4" s="171"/>
      <c r="AF4" s="171"/>
      <c r="AG4" s="162" t="s">
        <v>69</v>
      </c>
      <c r="AH4" s="163"/>
      <c r="AI4" s="163"/>
      <c r="AJ4" s="163"/>
      <c r="AK4" s="163"/>
      <c r="AL4" s="163"/>
      <c r="AM4" s="164"/>
    </row>
    <row r="5" spans="1:39" s="131" customFormat="1" ht="24">
      <c r="A5" s="166"/>
      <c r="B5" s="166"/>
      <c r="C5" s="166"/>
      <c r="D5" s="166"/>
      <c r="E5" s="166" t="s">
        <v>31</v>
      </c>
      <c r="F5" s="166"/>
      <c r="G5" s="166"/>
      <c r="H5" s="132" t="str">
        <f>IF(RESUMEN!C9&lt;&gt;"","Enero","Julio")</f>
        <v>Julio</v>
      </c>
      <c r="I5" s="132" t="str">
        <f>IF(RESUMEN!C9&lt;&gt;"","Febrero","Agosto")</f>
        <v>Agosto</v>
      </c>
      <c r="J5" s="132" t="str">
        <f>IF(RESUMEN!C9&lt;&gt;"","Marzo","Septiembre")</f>
        <v>Septiembre</v>
      </c>
      <c r="K5" s="132" t="str">
        <f>IF(RESUMEN!C9&lt;&gt;"","Abril","Octubre")</f>
        <v>Octubre</v>
      </c>
      <c r="L5" s="132" t="str">
        <f>IF(RESUMEN!C9&lt;&gt;"","Mayo","Noviembre")</f>
        <v>Noviembre</v>
      </c>
      <c r="M5" s="132" t="str">
        <f>IF(RESUMEN!C9&lt;&gt;"","Junio","Diciembre")</f>
        <v>Diciembre</v>
      </c>
      <c r="N5" s="132" t="s">
        <v>70</v>
      </c>
      <c r="O5" s="133" t="str">
        <f>+H5</f>
        <v>Julio</v>
      </c>
      <c r="P5" s="133" t="str">
        <f t="shared" ref="P5" si="0">+I5</f>
        <v>Agosto</v>
      </c>
      <c r="Q5" s="133" t="str">
        <f t="shared" ref="Q5" si="1">+J5</f>
        <v>Septiembre</v>
      </c>
      <c r="R5" s="133" t="str">
        <f t="shared" ref="R5" si="2">+K5</f>
        <v>Octubre</v>
      </c>
      <c r="S5" s="133" t="str">
        <f t="shared" ref="S5" si="3">+L5</f>
        <v>Noviembre</v>
      </c>
      <c r="T5" s="133" t="str">
        <f t="shared" ref="T5" si="4">+M5</f>
        <v>Diciembre</v>
      </c>
      <c r="U5" s="133" t="s">
        <v>219</v>
      </c>
      <c r="V5" s="166"/>
      <c r="W5" s="166"/>
      <c r="X5" s="166"/>
      <c r="Y5" s="166"/>
      <c r="Z5" s="132" t="str">
        <f>IF(RESUMEN!C9&lt;&gt;"","Enero","Julio")</f>
        <v>Julio</v>
      </c>
      <c r="AA5" s="132" t="str">
        <f>IF(RESUMEN!C9&lt;&gt;"","Febrero","Agosto")</f>
        <v>Agosto</v>
      </c>
      <c r="AB5" s="132" t="str">
        <f>IF(RESUMEN!C9&lt;&gt;"","Marzo","Septiembre")</f>
        <v>Septiembre</v>
      </c>
      <c r="AC5" s="132" t="str">
        <f>IF(RESUMEN!C9&lt;&gt;"","Abril","Octubre")</f>
        <v>Octubre</v>
      </c>
      <c r="AD5" s="132" t="str">
        <f>IF(RESUMEN!C9&lt;&gt;"","Mayo","Noviembre")</f>
        <v>Noviembre</v>
      </c>
      <c r="AE5" s="132" t="str">
        <f>IF(RESUMEN!C9&lt;&gt;"","Junio","Diciembre")</f>
        <v>Diciembre</v>
      </c>
      <c r="AF5" s="132" t="s">
        <v>225</v>
      </c>
      <c r="AG5" s="133" t="str">
        <f>+Z5</f>
        <v>Julio</v>
      </c>
      <c r="AH5" s="133" t="str">
        <f t="shared" ref="AH5:AL5" si="5">+AA5</f>
        <v>Agosto</v>
      </c>
      <c r="AI5" s="133" t="str">
        <f t="shared" si="5"/>
        <v>Septiembre</v>
      </c>
      <c r="AJ5" s="133" t="str">
        <f t="shared" si="5"/>
        <v>Octubre</v>
      </c>
      <c r="AK5" s="133" t="str">
        <f t="shared" si="5"/>
        <v>Noviembre</v>
      </c>
      <c r="AL5" s="133" t="str">
        <f t="shared" si="5"/>
        <v>Diciembre</v>
      </c>
      <c r="AM5" s="133" t="s">
        <v>71</v>
      </c>
    </row>
    <row r="6" spans="1:39" ht="24">
      <c r="A6" s="134"/>
      <c r="B6" s="134"/>
      <c r="C6" s="134" t="str">
        <f>IF(B6&lt;&gt;0,LISTAS!$B$2,"COLUMNA SE CARGA AUTOMATICAMENTE")</f>
        <v>COLUMNA SE CARGA AUTOMATICAMENTE</v>
      </c>
      <c r="D6" s="134" t="str">
        <f>IF(E6=LISTAS!$H$2,LISTAS!$I$2,IF(E6=LISTAS!$H$3,LISTAS!$I$3,IF(E6=LISTAS!$H$4,LISTAS!$I$4,IF(E6=LISTAS!$H$5,LISTAS!$I$5,IF(E6=LISTAS!$H$6,LISTAS!$I$6,IF(E6=LISTAS!$H$7,LISTAS!$I$7,IF(E6=LISTAS!$H$8,LISTAS!$I$8,IF(E6=LISTAS!$H$9,LISTAS!$I$9,IF(E6=LISTAS!$H$10,LISTAS!$I$10,IF(E6=LISTAS!$H$11,LISTAS!$I$11,IF(E6=LISTAS!$H$12,LISTAS!$I$12,IF(E6=LISTAS!$H$15,LISTAS!$I$15,IF(E6=LISTAS!$H$18,LISTAS!$I$18,"SELECCIONE PRIMERO LA ACTIVIDAD")))))))))))))</f>
        <v>SELECCIONE PRIMERO LA ACTIVIDAD</v>
      </c>
      <c r="E6" s="135"/>
      <c r="F6" s="135"/>
      <c r="G6" s="134"/>
      <c r="H6" s="136"/>
      <c r="I6" s="136"/>
      <c r="J6" s="136"/>
      <c r="K6" s="136"/>
      <c r="L6" s="136"/>
      <c r="M6" s="136"/>
      <c r="N6" s="137">
        <f>SUM(H6:M6)</f>
        <v>0</v>
      </c>
      <c r="O6" s="138"/>
      <c r="P6" s="138"/>
      <c r="Q6" s="138"/>
      <c r="R6" s="138"/>
      <c r="S6" s="138"/>
      <c r="T6" s="138"/>
      <c r="U6" s="138">
        <f>SUM(O6:T6)</f>
        <v>0</v>
      </c>
      <c r="V6" s="139"/>
      <c r="W6" s="140" t="str">
        <f>IF(Y6="","",MID(X6,1,2))</f>
        <v/>
      </c>
      <c r="X6" s="141" t="str">
        <f>IFERROR(VLOOKUP(Y6,[4]LISTAS!$C$2:$D$105,2,0),"INGRESE NOMBRE DEL ITEM")</f>
        <v>INGRESE NOMBRE DEL ITEM</v>
      </c>
      <c r="Y6" s="135"/>
      <c r="Z6" s="139"/>
      <c r="AA6" s="139"/>
      <c r="AB6" s="139"/>
      <c r="AC6" s="139"/>
      <c r="AD6" s="139"/>
      <c r="AE6" s="139"/>
      <c r="AF6" s="139">
        <f>SUM(Z6:AE6)</f>
        <v>0</v>
      </c>
      <c r="AG6" s="142"/>
      <c r="AH6" s="142"/>
      <c r="AI6" s="142"/>
      <c r="AJ6" s="142"/>
      <c r="AK6" s="142"/>
      <c r="AL6" s="142"/>
      <c r="AM6" s="142">
        <f>SUM(AG6:AL6)</f>
        <v>0</v>
      </c>
    </row>
    <row r="7" spans="1:39" ht="24">
      <c r="A7" s="134"/>
      <c r="B7" s="134"/>
      <c r="C7" s="134" t="str">
        <f>IF(B7&lt;&gt;0,LISTAS!$B$2,"COLUMNA SE CARGA AUTOMATICAMENTE")</f>
        <v>COLUMNA SE CARGA AUTOMATICAMENTE</v>
      </c>
      <c r="D7" s="134" t="str">
        <f>IF(E7=LISTAS!$H$2,LISTAS!$I$2,IF(E7=LISTAS!$H$3,LISTAS!$I$3,IF(E7=LISTAS!$H$4,LISTAS!$I$4,IF(E7=LISTAS!$H$5,LISTAS!$I$5,IF(E7=LISTAS!$H$6,LISTAS!$I$6,IF(E7=LISTAS!$H$7,LISTAS!$I$7,IF(E7=LISTAS!$H$8,LISTAS!$I$8,IF(E7=LISTAS!$H$9,LISTAS!$I$9,IF(E7=LISTAS!$H$10,LISTAS!$I$10,IF(E7=LISTAS!$H$11,LISTAS!$I$11,IF(E7=LISTAS!$H$12,LISTAS!$I$12,IF(E7=LISTAS!$H$15,LISTAS!$I$15,IF(E7=LISTAS!$H$18,LISTAS!$I$18,"SELECCIONE PRIMERO LA ACTIVIDAD")))))))))))))</f>
        <v>SELECCIONE PRIMERO LA ACTIVIDAD</v>
      </c>
      <c r="E7" s="135"/>
      <c r="F7" s="135"/>
      <c r="G7" s="134"/>
      <c r="H7" s="136"/>
      <c r="I7" s="136"/>
      <c r="J7" s="136"/>
      <c r="K7" s="136"/>
      <c r="L7" s="136"/>
      <c r="M7" s="136"/>
      <c r="N7" s="137">
        <f t="shared" ref="N7:N70" si="6">SUM(H7:M7)</f>
        <v>0</v>
      </c>
      <c r="O7" s="138"/>
      <c r="P7" s="138"/>
      <c r="Q7" s="138"/>
      <c r="R7" s="138"/>
      <c r="S7" s="138"/>
      <c r="T7" s="138"/>
      <c r="U7" s="138">
        <f t="shared" ref="U7:U70" si="7">SUM(O7:T7)</f>
        <v>0</v>
      </c>
      <c r="V7" s="139"/>
      <c r="W7" s="140" t="str">
        <f t="shared" ref="W7:W70" si="8">IF(Y7="","",MID(X7,1,2))</f>
        <v/>
      </c>
      <c r="X7" s="141" t="str">
        <f>IFERROR(VLOOKUP(Y7,[4]LISTAS!$C$2:$D$105,2,0),"INGRESE NOMBRE DEL ITEM")</f>
        <v>INGRESE NOMBRE DEL ITEM</v>
      </c>
      <c r="Y7" s="135"/>
      <c r="Z7" s="139"/>
      <c r="AA7" s="139"/>
      <c r="AB7" s="139"/>
      <c r="AC7" s="139"/>
      <c r="AD7" s="139"/>
      <c r="AE7" s="139"/>
      <c r="AF7" s="139">
        <f t="shared" ref="AF7:AF70" si="9">SUM(Z7:AE7)</f>
        <v>0</v>
      </c>
      <c r="AG7" s="142"/>
      <c r="AH7" s="142"/>
      <c r="AI7" s="142"/>
      <c r="AJ7" s="142"/>
      <c r="AK7" s="142"/>
      <c r="AL7" s="142"/>
      <c r="AM7" s="142">
        <f t="shared" ref="AM7:AM70" si="10">SUM(AG7:AL7)</f>
        <v>0</v>
      </c>
    </row>
    <row r="8" spans="1:39" ht="24">
      <c r="A8" s="134"/>
      <c r="B8" s="134"/>
      <c r="C8" s="134" t="str">
        <f>IF(B8&lt;&gt;0,LISTAS!$B$2,"COLUMNA SE CARGA AUTOMATICAMENTE")</f>
        <v>COLUMNA SE CARGA AUTOMATICAMENTE</v>
      </c>
      <c r="D8" s="134" t="str">
        <f>IF(E8=LISTAS!$H$2,LISTAS!$I$2,IF(E8=LISTAS!$H$3,LISTAS!$I$3,IF(E8=LISTAS!$H$4,LISTAS!$I$4,IF(E8=LISTAS!$H$5,LISTAS!$I$5,IF(E8=LISTAS!$H$6,LISTAS!$I$6,IF(E8=LISTAS!$H$7,LISTAS!$I$7,IF(E8=LISTAS!$H$8,LISTAS!$I$8,IF(E8=LISTAS!$H$9,LISTAS!$I$9,IF(E8=LISTAS!$H$10,LISTAS!$I$10,IF(E8=LISTAS!$H$11,LISTAS!$I$11,IF(E8=LISTAS!$H$12,LISTAS!$I$12,IF(E8=LISTAS!$H$15,LISTAS!$I$15,IF(E8=LISTAS!$H$18,LISTAS!$I$18,"SELECCIONE PRIMERO LA ACTIVIDAD")))))))))))))</f>
        <v>SELECCIONE PRIMERO LA ACTIVIDAD</v>
      </c>
      <c r="E8" s="135"/>
      <c r="F8" s="135"/>
      <c r="G8" s="134"/>
      <c r="H8" s="136"/>
      <c r="I8" s="136"/>
      <c r="J8" s="136"/>
      <c r="K8" s="136"/>
      <c r="L8" s="136"/>
      <c r="M8" s="136"/>
      <c r="N8" s="137">
        <f t="shared" si="6"/>
        <v>0</v>
      </c>
      <c r="O8" s="138"/>
      <c r="P8" s="138"/>
      <c r="Q8" s="138"/>
      <c r="R8" s="138"/>
      <c r="S8" s="138"/>
      <c r="T8" s="138"/>
      <c r="U8" s="138">
        <f t="shared" si="7"/>
        <v>0</v>
      </c>
      <c r="V8" s="139"/>
      <c r="W8" s="140" t="str">
        <f t="shared" si="8"/>
        <v/>
      </c>
      <c r="X8" s="141" t="str">
        <f>IFERROR(VLOOKUP(Y8,[4]LISTAS!$C$2:$D$105,2,0),"INGRESE NOMBRE DEL ITEM")</f>
        <v>INGRESE NOMBRE DEL ITEM</v>
      </c>
      <c r="Y8" s="135"/>
      <c r="Z8" s="139"/>
      <c r="AA8" s="139"/>
      <c r="AB8" s="139"/>
      <c r="AC8" s="139"/>
      <c r="AD8" s="139"/>
      <c r="AE8" s="139"/>
      <c r="AF8" s="139">
        <f t="shared" si="9"/>
        <v>0</v>
      </c>
      <c r="AG8" s="142"/>
      <c r="AH8" s="142"/>
      <c r="AI8" s="142"/>
      <c r="AJ8" s="142"/>
      <c r="AK8" s="142"/>
      <c r="AL8" s="142"/>
      <c r="AM8" s="142">
        <f t="shared" si="10"/>
        <v>0</v>
      </c>
    </row>
    <row r="9" spans="1:39" ht="24">
      <c r="A9" s="134"/>
      <c r="B9" s="134"/>
      <c r="C9" s="134" t="str">
        <f>IF(B9&lt;&gt;0,LISTAS!$B$2,"COLUMNA SE CARGA AUTOMATICAMENTE")</f>
        <v>COLUMNA SE CARGA AUTOMATICAMENTE</v>
      </c>
      <c r="D9" s="134" t="str">
        <f>IF(E9=LISTAS!$H$2,LISTAS!$I$2,IF(E9=LISTAS!$H$3,LISTAS!$I$3,IF(E9=LISTAS!$H$4,LISTAS!$I$4,IF(E9=LISTAS!$H$5,LISTAS!$I$5,IF(E9=LISTAS!$H$6,LISTAS!$I$6,IF(E9=LISTAS!$H$7,LISTAS!$I$7,IF(E9=LISTAS!$H$8,LISTAS!$I$8,IF(E9=LISTAS!$H$9,LISTAS!$I$9,IF(E9=LISTAS!$H$10,LISTAS!$I$10,IF(E9=LISTAS!$H$11,LISTAS!$I$11,IF(E9=LISTAS!$H$12,LISTAS!$I$12,IF(E9=LISTAS!$H$15,LISTAS!$I$15,IF(E9=LISTAS!$H$18,LISTAS!$I$18,"SELECCIONE PRIMERO LA ACTIVIDAD")))))))))))))</f>
        <v>SELECCIONE PRIMERO LA ACTIVIDAD</v>
      </c>
      <c r="E9" s="135"/>
      <c r="F9" s="135"/>
      <c r="G9" s="134"/>
      <c r="H9" s="136"/>
      <c r="I9" s="136"/>
      <c r="J9" s="136"/>
      <c r="K9" s="136"/>
      <c r="L9" s="136"/>
      <c r="M9" s="136"/>
      <c r="N9" s="137">
        <f t="shared" si="6"/>
        <v>0</v>
      </c>
      <c r="O9" s="138"/>
      <c r="P9" s="138"/>
      <c r="Q9" s="138"/>
      <c r="R9" s="138"/>
      <c r="S9" s="138"/>
      <c r="T9" s="138"/>
      <c r="U9" s="138">
        <f t="shared" si="7"/>
        <v>0</v>
      </c>
      <c r="V9" s="139"/>
      <c r="W9" s="140" t="str">
        <f t="shared" si="8"/>
        <v/>
      </c>
      <c r="X9" s="141" t="str">
        <f>IFERROR(VLOOKUP(Y9,[4]LISTAS!$C$2:$D$105,2,0),"INGRESE NOMBRE DEL ITEM")</f>
        <v>INGRESE NOMBRE DEL ITEM</v>
      </c>
      <c r="Y9" s="135"/>
      <c r="Z9" s="139"/>
      <c r="AA9" s="139"/>
      <c r="AB9" s="139"/>
      <c r="AC9" s="139"/>
      <c r="AD9" s="139"/>
      <c r="AE9" s="139"/>
      <c r="AF9" s="139">
        <f t="shared" si="9"/>
        <v>0</v>
      </c>
      <c r="AG9" s="142"/>
      <c r="AH9" s="142"/>
      <c r="AI9" s="142"/>
      <c r="AJ9" s="142"/>
      <c r="AK9" s="142"/>
      <c r="AL9" s="142"/>
      <c r="AM9" s="142">
        <f t="shared" si="10"/>
        <v>0</v>
      </c>
    </row>
    <row r="10" spans="1:39" ht="24">
      <c r="A10" s="134"/>
      <c r="B10" s="134"/>
      <c r="C10" s="134" t="str">
        <f>IF(B10&lt;&gt;0,LISTAS!$B$2,"COLUMNA SE CARGA AUTOMATICAMENTE")</f>
        <v>COLUMNA SE CARGA AUTOMATICAMENTE</v>
      </c>
      <c r="D10" s="134" t="str">
        <f>IF(E10=LISTAS!$H$2,LISTAS!$I$2,IF(E10=LISTAS!$H$3,LISTAS!$I$3,IF(E10=LISTAS!$H$4,LISTAS!$I$4,IF(E10=LISTAS!$H$5,LISTAS!$I$5,IF(E10=LISTAS!$H$6,LISTAS!$I$6,IF(E10=LISTAS!$H$7,LISTAS!$I$7,IF(E10=LISTAS!$H$8,LISTAS!$I$8,IF(E10=LISTAS!$H$9,LISTAS!$I$9,IF(E10=LISTAS!$H$10,LISTAS!$I$10,IF(E10=LISTAS!$H$11,LISTAS!$I$11,IF(E10=LISTAS!$H$12,LISTAS!$I$12,IF(E10=LISTAS!$H$15,LISTAS!$I$15,IF(E10=LISTAS!$H$18,LISTAS!$I$18,"SELECCIONE PRIMERO LA ACTIVIDAD")))))))))))))</f>
        <v>SELECCIONE PRIMERO LA ACTIVIDAD</v>
      </c>
      <c r="E10" s="135"/>
      <c r="F10" s="135"/>
      <c r="G10" s="134"/>
      <c r="H10" s="136"/>
      <c r="I10" s="136"/>
      <c r="J10" s="136"/>
      <c r="K10" s="136"/>
      <c r="L10" s="136"/>
      <c r="M10" s="136"/>
      <c r="N10" s="137">
        <f t="shared" si="6"/>
        <v>0</v>
      </c>
      <c r="O10" s="138"/>
      <c r="P10" s="138"/>
      <c r="Q10" s="138"/>
      <c r="R10" s="138"/>
      <c r="S10" s="138"/>
      <c r="T10" s="138"/>
      <c r="U10" s="138">
        <f t="shared" si="7"/>
        <v>0</v>
      </c>
      <c r="V10" s="139"/>
      <c r="W10" s="140" t="str">
        <f t="shared" si="8"/>
        <v/>
      </c>
      <c r="X10" s="141" t="str">
        <f>IFERROR(VLOOKUP(Y10,[4]LISTAS!$C$2:$D$105,2,0),"INGRESE NOMBRE DEL ITEM")</f>
        <v>INGRESE NOMBRE DEL ITEM</v>
      </c>
      <c r="Y10" s="135"/>
      <c r="Z10" s="139"/>
      <c r="AA10" s="139"/>
      <c r="AB10" s="139"/>
      <c r="AC10" s="139"/>
      <c r="AD10" s="139"/>
      <c r="AE10" s="139"/>
      <c r="AF10" s="139">
        <f t="shared" si="9"/>
        <v>0</v>
      </c>
      <c r="AG10" s="142"/>
      <c r="AH10" s="142"/>
      <c r="AI10" s="142"/>
      <c r="AJ10" s="142"/>
      <c r="AK10" s="142"/>
      <c r="AL10" s="142"/>
      <c r="AM10" s="142">
        <f t="shared" si="10"/>
        <v>0</v>
      </c>
    </row>
    <row r="11" spans="1:39" ht="24">
      <c r="A11" s="134"/>
      <c r="B11" s="134"/>
      <c r="C11" s="134" t="str">
        <f>IF(B11&lt;&gt;0,LISTAS!$B$2,"COLUMNA SE CARGA AUTOMATICAMENTE")</f>
        <v>COLUMNA SE CARGA AUTOMATICAMENTE</v>
      </c>
      <c r="D11" s="134" t="str">
        <f>IF(E11=LISTAS!$H$2,LISTAS!$I$2,IF(E11=LISTAS!$H$3,LISTAS!$I$3,IF(E11=LISTAS!$H$4,LISTAS!$I$4,IF(E11=LISTAS!$H$5,LISTAS!$I$5,IF(E11=LISTAS!$H$6,LISTAS!$I$6,IF(E11=LISTAS!$H$7,LISTAS!$I$7,IF(E11=LISTAS!$H$8,LISTAS!$I$8,IF(E11=LISTAS!$H$9,LISTAS!$I$9,IF(E11=LISTAS!$H$10,LISTAS!$I$10,IF(E11=LISTAS!$H$11,LISTAS!$I$11,IF(E11=LISTAS!$H$12,LISTAS!$I$12,IF(E11=LISTAS!$H$15,LISTAS!$I$15,IF(E11=LISTAS!$H$18,LISTAS!$I$18,"SELECCIONE PRIMERO LA ACTIVIDAD")))))))))))))</f>
        <v>SELECCIONE PRIMERO LA ACTIVIDAD</v>
      </c>
      <c r="E11" s="135"/>
      <c r="F11" s="135"/>
      <c r="G11" s="134"/>
      <c r="H11" s="136"/>
      <c r="I11" s="136"/>
      <c r="J11" s="136"/>
      <c r="K11" s="136"/>
      <c r="L11" s="136"/>
      <c r="M11" s="136"/>
      <c r="N11" s="137">
        <f t="shared" si="6"/>
        <v>0</v>
      </c>
      <c r="O11" s="138"/>
      <c r="P11" s="138"/>
      <c r="Q11" s="138"/>
      <c r="R11" s="138"/>
      <c r="S11" s="138"/>
      <c r="T11" s="138"/>
      <c r="U11" s="138">
        <f t="shared" si="7"/>
        <v>0</v>
      </c>
      <c r="V11" s="139"/>
      <c r="W11" s="140" t="str">
        <f t="shared" si="8"/>
        <v/>
      </c>
      <c r="X11" s="141" t="str">
        <f>IFERROR(VLOOKUP(Y11,[4]LISTAS!$C$2:$D$105,2,0),"INGRESE NOMBRE DEL ITEM")</f>
        <v>INGRESE NOMBRE DEL ITEM</v>
      </c>
      <c r="Y11" s="135"/>
      <c r="Z11" s="139"/>
      <c r="AA11" s="139"/>
      <c r="AB11" s="139"/>
      <c r="AC11" s="139"/>
      <c r="AD11" s="139"/>
      <c r="AE11" s="139"/>
      <c r="AF11" s="139">
        <f t="shared" si="9"/>
        <v>0</v>
      </c>
      <c r="AG11" s="142"/>
      <c r="AH11" s="142"/>
      <c r="AI11" s="142"/>
      <c r="AJ11" s="142"/>
      <c r="AK11" s="142"/>
      <c r="AL11" s="142"/>
      <c r="AM11" s="142">
        <f t="shared" si="10"/>
        <v>0</v>
      </c>
    </row>
    <row r="12" spans="1:39" ht="24">
      <c r="A12" s="134"/>
      <c r="B12" s="134"/>
      <c r="C12" s="134" t="str">
        <f>IF(B12&lt;&gt;0,LISTAS!$B$2,"COLUMNA SE CARGA AUTOMATICAMENTE")</f>
        <v>COLUMNA SE CARGA AUTOMATICAMENTE</v>
      </c>
      <c r="D12" s="134" t="str">
        <f>IF(E12=LISTAS!$H$2,LISTAS!$I$2,IF(E12=LISTAS!$H$3,LISTAS!$I$3,IF(E12=LISTAS!$H$4,LISTAS!$I$4,IF(E12=LISTAS!$H$5,LISTAS!$I$5,IF(E12=LISTAS!$H$6,LISTAS!$I$6,IF(E12=LISTAS!$H$7,LISTAS!$I$7,IF(E12=LISTAS!$H$8,LISTAS!$I$8,IF(E12=LISTAS!$H$9,LISTAS!$I$9,IF(E12=LISTAS!$H$10,LISTAS!$I$10,IF(E12=LISTAS!$H$11,LISTAS!$I$11,IF(E12=LISTAS!$H$12,LISTAS!$I$12,IF(E12=LISTAS!$H$15,LISTAS!$I$15,IF(E12=LISTAS!$H$18,LISTAS!$I$18,"SELECCIONE PRIMERO LA ACTIVIDAD")))))))))))))</f>
        <v>SELECCIONE PRIMERO LA ACTIVIDAD</v>
      </c>
      <c r="E12" s="135"/>
      <c r="F12" s="135"/>
      <c r="G12" s="134"/>
      <c r="H12" s="136"/>
      <c r="I12" s="136"/>
      <c r="J12" s="136"/>
      <c r="K12" s="136"/>
      <c r="L12" s="136"/>
      <c r="M12" s="136"/>
      <c r="N12" s="137">
        <f t="shared" si="6"/>
        <v>0</v>
      </c>
      <c r="O12" s="138"/>
      <c r="P12" s="138"/>
      <c r="Q12" s="138"/>
      <c r="R12" s="138"/>
      <c r="S12" s="138"/>
      <c r="T12" s="138"/>
      <c r="U12" s="138">
        <f t="shared" si="7"/>
        <v>0</v>
      </c>
      <c r="V12" s="139"/>
      <c r="W12" s="140" t="str">
        <f t="shared" si="8"/>
        <v/>
      </c>
      <c r="X12" s="141" t="str">
        <f>IFERROR(VLOOKUP(Y12,[4]LISTAS!$C$2:$D$105,2,0),"INGRESE NOMBRE DEL ITEM")</f>
        <v>INGRESE NOMBRE DEL ITEM</v>
      </c>
      <c r="Y12" s="135"/>
      <c r="Z12" s="139"/>
      <c r="AA12" s="139"/>
      <c r="AB12" s="139"/>
      <c r="AC12" s="139"/>
      <c r="AD12" s="139"/>
      <c r="AE12" s="139"/>
      <c r="AF12" s="139">
        <f t="shared" si="9"/>
        <v>0</v>
      </c>
      <c r="AG12" s="142"/>
      <c r="AH12" s="142"/>
      <c r="AI12" s="142"/>
      <c r="AJ12" s="142"/>
      <c r="AK12" s="142"/>
      <c r="AL12" s="142"/>
      <c r="AM12" s="142">
        <f t="shared" si="10"/>
        <v>0</v>
      </c>
    </row>
    <row r="13" spans="1:39" ht="24">
      <c r="A13" s="134"/>
      <c r="B13" s="134"/>
      <c r="C13" s="134" t="str">
        <f>IF(B13&lt;&gt;0,LISTAS!$B$2,"COLUMNA SE CARGA AUTOMATICAMENTE")</f>
        <v>COLUMNA SE CARGA AUTOMATICAMENTE</v>
      </c>
      <c r="D13" s="134" t="str">
        <f>IF(E13=LISTAS!$H$2,LISTAS!$I$2,IF(E13=LISTAS!$H$3,LISTAS!$I$3,IF(E13=LISTAS!$H$4,LISTAS!$I$4,IF(E13=LISTAS!$H$5,LISTAS!$I$5,IF(E13=LISTAS!$H$6,LISTAS!$I$6,IF(E13=LISTAS!$H$7,LISTAS!$I$7,IF(E13=LISTAS!$H$8,LISTAS!$I$8,IF(E13=LISTAS!$H$9,LISTAS!$I$9,IF(E13=LISTAS!$H$10,LISTAS!$I$10,IF(E13=LISTAS!$H$11,LISTAS!$I$11,IF(E13=LISTAS!$H$12,LISTAS!$I$12,IF(E13=LISTAS!$H$15,LISTAS!$I$15,IF(E13=LISTAS!$H$18,LISTAS!$I$18,"SELECCIONE PRIMERO LA ACTIVIDAD")))))))))))))</f>
        <v>SELECCIONE PRIMERO LA ACTIVIDAD</v>
      </c>
      <c r="E13" s="135"/>
      <c r="F13" s="135"/>
      <c r="G13" s="134"/>
      <c r="H13" s="136"/>
      <c r="I13" s="136"/>
      <c r="J13" s="136"/>
      <c r="K13" s="136"/>
      <c r="L13" s="136"/>
      <c r="M13" s="136"/>
      <c r="N13" s="137">
        <f t="shared" si="6"/>
        <v>0</v>
      </c>
      <c r="O13" s="138"/>
      <c r="P13" s="138"/>
      <c r="Q13" s="138"/>
      <c r="R13" s="138"/>
      <c r="S13" s="138"/>
      <c r="T13" s="138"/>
      <c r="U13" s="138">
        <f t="shared" si="7"/>
        <v>0</v>
      </c>
      <c r="V13" s="139"/>
      <c r="W13" s="140" t="str">
        <f t="shared" si="8"/>
        <v/>
      </c>
      <c r="X13" s="141" t="str">
        <f>IFERROR(VLOOKUP(Y13,[4]LISTAS!$C$2:$D$105,2,0),"INGRESE NOMBRE DEL ITEM")</f>
        <v>INGRESE NOMBRE DEL ITEM</v>
      </c>
      <c r="Y13" s="135"/>
      <c r="Z13" s="139"/>
      <c r="AA13" s="139"/>
      <c r="AB13" s="139"/>
      <c r="AC13" s="139"/>
      <c r="AD13" s="139"/>
      <c r="AE13" s="139"/>
      <c r="AF13" s="139">
        <f t="shared" si="9"/>
        <v>0</v>
      </c>
      <c r="AG13" s="142"/>
      <c r="AH13" s="142"/>
      <c r="AI13" s="142"/>
      <c r="AJ13" s="142"/>
      <c r="AK13" s="142"/>
      <c r="AL13" s="142"/>
      <c r="AM13" s="142">
        <f t="shared" si="10"/>
        <v>0</v>
      </c>
    </row>
    <row r="14" spans="1:39" ht="24">
      <c r="A14" s="134"/>
      <c r="B14" s="134"/>
      <c r="C14" s="134" t="str">
        <f>IF(B14&lt;&gt;0,LISTAS!$B$2,"COLUMNA SE CARGA AUTOMATICAMENTE")</f>
        <v>COLUMNA SE CARGA AUTOMATICAMENTE</v>
      </c>
      <c r="D14" s="134" t="str">
        <f>IF(E14=LISTAS!$H$2,LISTAS!$I$2,IF(E14=LISTAS!$H$3,LISTAS!$I$3,IF(E14=LISTAS!$H$4,LISTAS!$I$4,IF(E14=LISTAS!$H$5,LISTAS!$I$5,IF(E14=LISTAS!$H$6,LISTAS!$I$6,IF(E14=LISTAS!$H$7,LISTAS!$I$7,IF(E14=LISTAS!$H$8,LISTAS!$I$8,IF(E14=LISTAS!$H$9,LISTAS!$I$9,IF(E14=LISTAS!$H$10,LISTAS!$I$10,IF(E14=LISTAS!$H$11,LISTAS!$I$11,IF(E14=LISTAS!$H$12,LISTAS!$I$12,IF(E14=LISTAS!$H$15,LISTAS!$I$15,IF(E14=LISTAS!$H$18,LISTAS!$I$18,"SELECCIONE PRIMERO LA ACTIVIDAD")))))))))))))</f>
        <v>SELECCIONE PRIMERO LA ACTIVIDAD</v>
      </c>
      <c r="E14" s="135"/>
      <c r="F14" s="135"/>
      <c r="G14" s="134"/>
      <c r="H14" s="136"/>
      <c r="I14" s="136"/>
      <c r="J14" s="136"/>
      <c r="K14" s="136"/>
      <c r="L14" s="136"/>
      <c r="M14" s="136"/>
      <c r="N14" s="137">
        <f t="shared" si="6"/>
        <v>0</v>
      </c>
      <c r="O14" s="138"/>
      <c r="P14" s="138"/>
      <c r="Q14" s="138"/>
      <c r="R14" s="138"/>
      <c r="S14" s="138"/>
      <c r="T14" s="138"/>
      <c r="U14" s="138">
        <f t="shared" si="7"/>
        <v>0</v>
      </c>
      <c r="V14" s="139"/>
      <c r="W14" s="140" t="str">
        <f t="shared" si="8"/>
        <v/>
      </c>
      <c r="X14" s="141" t="str">
        <f>IFERROR(VLOOKUP(Y14,[4]LISTAS!$C$2:$D$105,2,0),"INGRESE NOMBRE DEL ITEM")</f>
        <v>INGRESE NOMBRE DEL ITEM</v>
      </c>
      <c r="Y14" s="135"/>
      <c r="Z14" s="139"/>
      <c r="AA14" s="139"/>
      <c r="AB14" s="139"/>
      <c r="AC14" s="139"/>
      <c r="AD14" s="139"/>
      <c r="AE14" s="139"/>
      <c r="AF14" s="139">
        <f t="shared" si="9"/>
        <v>0</v>
      </c>
      <c r="AG14" s="142"/>
      <c r="AH14" s="142"/>
      <c r="AI14" s="142"/>
      <c r="AJ14" s="142"/>
      <c r="AK14" s="142"/>
      <c r="AL14" s="142"/>
      <c r="AM14" s="142">
        <f t="shared" si="10"/>
        <v>0</v>
      </c>
    </row>
    <row r="15" spans="1:39" ht="24">
      <c r="A15" s="134"/>
      <c r="B15" s="134"/>
      <c r="C15" s="134" t="str">
        <f>IF(B15&lt;&gt;0,LISTAS!$B$2,"COLUMNA SE CARGA AUTOMATICAMENTE")</f>
        <v>COLUMNA SE CARGA AUTOMATICAMENTE</v>
      </c>
      <c r="D15" s="134" t="str">
        <f>IF(E15=LISTAS!$H$2,LISTAS!$I$2,IF(E15=LISTAS!$H$3,LISTAS!$I$3,IF(E15=LISTAS!$H$4,LISTAS!$I$4,IF(E15=LISTAS!$H$5,LISTAS!$I$5,IF(E15=LISTAS!$H$6,LISTAS!$I$6,IF(E15=LISTAS!$H$7,LISTAS!$I$7,IF(E15=LISTAS!$H$8,LISTAS!$I$8,IF(E15=LISTAS!$H$9,LISTAS!$I$9,IF(E15=LISTAS!$H$10,LISTAS!$I$10,IF(E15=LISTAS!$H$11,LISTAS!$I$11,IF(E15=LISTAS!$H$12,LISTAS!$I$12,IF(E15=LISTAS!$H$15,LISTAS!$I$15,IF(E15=LISTAS!$H$18,LISTAS!$I$18,"SELECCIONE PRIMERO LA ACTIVIDAD")))))))))))))</f>
        <v>SELECCIONE PRIMERO LA ACTIVIDAD</v>
      </c>
      <c r="E15" s="135"/>
      <c r="F15" s="135"/>
      <c r="G15" s="134"/>
      <c r="H15" s="136"/>
      <c r="I15" s="136"/>
      <c r="J15" s="136"/>
      <c r="K15" s="136"/>
      <c r="L15" s="136"/>
      <c r="M15" s="136"/>
      <c r="N15" s="137">
        <f t="shared" si="6"/>
        <v>0</v>
      </c>
      <c r="O15" s="138"/>
      <c r="P15" s="138"/>
      <c r="Q15" s="138"/>
      <c r="R15" s="138"/>
      <c r="S15" s="138"/>
      <c r="T15" s="138"/>
      <c r="U15" s="138">
        <f t="shared" si="7"/>
        <v>0</v>
      </c>
      <c r="V15" s="139"/>
      <c r="W15" s="140" t="str">
        <f t="shared" si="8"/>
        <v/>
      </c>
      <c r="X15" s="141" t="str">
        <f>IFERROR(VLOOKUP(Y15,[4]LISTAS!$C$2:$D$105,2,0),"INGRESE NOMBRE DEL ITEM")</f>
        <v>INGRESE NOMBRE DEL ITEM</v>
      </c>
      <c r="Y15" s="135"/>
      <c r="Z15" s="139"/>
      <c r="AA15" s="139"/>
      <c r="AB15" s="139"/>
      <c r="AC15" s="139"/>
      <c r="AD15" s="139"/>
      <c r="AE15" s="139"/>
      <c r="AF15" s="139">
        <f t="shared" si="9"/>
        <v>0</v>
      </c>
      <c r="AG15" s="142"/>
      <c r="AH15" s="142"/>
      <c r="AI15" s="142"/>
      <c r="AJ15" s="142"/>
      <c r="AK15" s="142"/>
      <c r="AL15" s="142"/>
      <c r="AM15" s="142">
        <f t="shared" si="10"/>
        <v>0</v>
      </c>
    </row>
    <row r="16" spans="1:39" ht="24">
      <c r="A16" s="134"/>
      <c r="B16" s="134"/>
      <c r="C16" s="134" t="str">
        <f>IF(B16&lt;&gt;0,LISTAS!$B$2,"COLUMNA SE CARGA AUTOMATICAMENTE")</f>
        <v>COLUMNA SE CARGA AUTOMATICAMENTE</v>
      </c>
      <c r="D16" s="134" t="str">
        <f>IF(E16=LISTAS!$H$2,LISTAS!$I$2,IF(E16=LISTAS!$H$3,LISTAS!$I$3,IF(E16=LISTAS!$H$4,LISTAS!$I$4,IF(E16=LISTAS!$H$5,LISTAS!$I$5,IF(E16=LISTAS!$H$6,LISTAS!$I$6,IF(E16=LISTAS!$H$7,LISTAS!$I$7,IF(E16=LISTAS!$H$8,LISTAS!$I$8,IF(E16=LISTAS!$H$9,LISTAS!$I$9,IF(E16=LISTAS!$H$10,LISTAS!$I$10,IF(E16=LISTAS!$H$11,LISTAS!$I$11,IF(E16=LISTAS!$H$12,LISTAS!$I$12,IF(E16=LISTAS!$H$15,LISTAS!$I$15,IF(E16=LISTAS!$H$18,LISTAS!$I$18,"SELECCIONE PRIMERO LA ACTIVIDAD")))))))))))))</f>
        <v>SELECCIONE PRIMERO LA ACTIVIDAD</v>
      </c>
      <c r="E16" s="135"/>
      <c r="F16" s="135"/>
      <c r="G16" s="134"/>
      <c r="H16" s="136"/>
      <c r="I16" s="136"/>
      <c r="J16" s="136"/>
      <c r="K16" s="136"/>
      <c r="L16" s="136"/>
      <c r="M16" s="136"/>
      <c r="N16" s="137">
        <f t="shared" si="6"/>
        <v>0</v>
      </c>
      <c r="O16" s="138"/>
      <c r="P16" s="138"/>
      <c r="Q16" s="138"/>
      <c r="R16" s="138"/>
      <c r="S16" s="138"/>
      <c r="T16" s="138"/>
      <c r="U16" s="138">
        <f t="shared" si="7"/>
        <v>0</v>
      </c>
      <c r="V16" s="139"/>
      <c r="W16" s="140" t="str">
        <f t="shared" si="8"/>
        <v/>
      </c>
      <c r="X16" s="141" t="str">
        <f>IFERROR(VLOOKUP(Y16,[4]LISTAS!$C$2:$D$105,2,0),"INGRESE NOMBRE DEL ITEM")</f>
        <v>INGRESE NOMBRE DEL ITEM</v>
      </c>
      <c r="Y16" s="135"/>
      <c r="Z16" s="139"/>
      <c r="AA16" s="139"/>
      <c r="AB16" s="139"/>
      <c r="AC16" s="139"/>
      <c r="AD16" s="139"/>
      <c r="AE16" s="139"/>
      <c r="AF16" s="139">
        <f t="shared" si="9"/>
        <v>0</v>
      </c>
      <c r="AG16" s="142"/>
      <c r="AH16" s="142"/>
      <c r="AI16" s="142"/>
      <c r="AJ16" s="142"/>
      <c r="AK16" s="142"/>
      <c r="AL16" s="142"/>
      <c r="AM16" s="142">
        <f t="shared" si="10"/>
        <v>0</v>
      </c>
    </row>
    <row r="17" spans="1:39" ht="24">
      <c r="A17" s="134"/>
      <c r="B17" s="134"/>
      <c r="C17" s="134" t="str">
        <f>IF(B17&lt;&gt;0,LISTAS!$B$2,"COLUMNA SE CARGA AUTOMATICAMENTE")</f>
        <v>COLUMNA SE CARGA AUTOMATICAMENTE</v>
      </c>
      <c r="D17" s="134" t="str">
        <f>IF(E17=LISTAS!$H$2,LISTAS!$I$2,IF(E17=LISTAS!$H$3,LISTAS!$I$3,IF(E17=LISTAS!$H$4,LISTAS!$I$4,IF(E17=LISTAS!$H$5,LISTAS!$I$5,IF(E17=LISTAS!$H$6,LISTAS!$I$6,IF(E17=LISTAS!$H$7,LISTAS!$I$7,IF(E17=LISTAS!$H$8,LISTAS!$I$8,IF(E17=LISTAS!$H$9,LISTAS!$I$9,IF(E17=LISTAS!$H$10,LISTAS!$I$10,IF(E17=LISTAS!$H$11,LISTAS!$I$11,IF(E17=LISTAS!$H$12,LISTAS!$I$12,IF(E17=LISTAS!$H$15,LISTAS!$I$15,IF(E17=LISTAS!$H$18,LISTAS!$I$18,"SELECCIONE PRIMERO LA ACTIVIDAD")))))))))))))</f>
        <v>SELECCIONE PRIMERO LA ACTIVIDAD</v>
      </c>
      <c r="E17" s="135"/>
      <c r="F17" s="135"/>
      <c r="G17" s="134"/>
      <c r="H17" s="136"/>
      <c r="I17" s="136"/>
      <c r="J17" s="136"/>
      <c r="K17" s="136"/>
      <c r="L17" s="136"/>
      <c r="M17" s="136"/>
      <c r="N17" s="137">
        <f t="shared" si="6"/>
        <v>0</v>
      </c>
      <c r="O17" s="138"/>
      <c r="P17" s="138"/>
      <c r="Q17" s="138"/>
      <c r="R17" s="138"/>
      <c r="S17" s="138"/>
      <c r="T17" s="138"/>
      <c r="U17" s="138">
        <f t="shared" si="7"/>
        <v>0</v>
      </c>
      <c r="V17" s="139"/>
      <c r="W17" s="140" t="str">
        <f t="shared" si="8"/>
        <v/>
      </c>
      <c r="X17" s="141" t="str">
        <f>IFERROR(VLOOKUP(Y17,[4]LISTAS!$C$2:$D$105,2,0),"INGRESE NOMBRE DEL ITEM")</f>
        <v>INGRESE NOMBRE DEL ITEM</v>
      </c>
      <c r="Y17" s="135"/>
      <c r="Z17" s="139"/>
      <c r="AA17" s="139"/>
      <c r="AB17" s="139"/>
      <c r="AC17" s="139"/>
      <c r="AD17" s="139"/>
      <c r="AE17" s="139"/>
      <c r="AF17" s="139">
        <f t="shared" si="9"/>
        <v>0</v>
      </c>
      <c r="AG17" s="142"/>
      <c r="AH17" s="142"/>
      <c r="AI17" s="142"/>
      <c r="AJ17" s="142"/>
      <c r="AK17" s="142"/>
      <c r="AL17" s="142"/>
      <c r="AM17" s="142">
        <f t="shared" si="10"/>
        <v>0</v>
      </c>
    </row>
    <row r="18" spans="1:39" ht="24">
      <c r="A18" s="134"/>
      <c r="B18" s="134"/>
      <c r="C18" s="134" t="str">
        <f>IF(B18&lt;&gt;0,LISTAS!$B$2,"COLUMNA SE CARGA AUTOMATICAMENTE")</f>
        <v>COLUMNA SE CARGA AUTOMATICAMENTE</v>
      </c>
      <c r="D18" s="134" t="str">
        <f>IF(E18=LISTAS!$H$2,LISTAS!$I$2,IF(E18=LISTAS!$H$3,LISTAS!$I$3,IF(E18=LISTAS!$H$4,LISTAS!$I$4,IF(E18=LISTAS!$H$5,LISTAS!$I$5,IF(E18=LISTAS!$H$6,LISTAS!$I$6,IF(E18=LISTAS!$H$7,LISTAS!$I$7,IF(E18=LISTAS!$H$8,LISTAS!$I$8,IF(E18=LISTAS!$H$9,LISTAS!$I$9,IF(E18=LISTAS!$H$10,LISTAS!$I$10,IF(E18=LISTAS!$H$11,LISTAS!$I$11,IF(E18=LISTAS!$H$12,LISTAS!$I$12,IF(E18=LISTAS!$H$15,LISTAS!$I$15,IF(E18=LISTAS!$H$18,LISTAS!$I$18,"SELECCIONE PRIMERO LA ACTIVIDAD")))))))))))))</f>
        <v>SELECCIONE PRIMERO LA ACTIVIDAD</v>
      </c>
      <c r="E18" s="135"/>
      <c r="F18" s="135"/>
      <c r="G18" s="134"/>
      <c r="H18" s="136"/>
      <c r="I18" s="136"/>
      <c r="J18" s="136"/>
      <c r="K18" s="136"/>
      <c r="L18" s="136"/>
      <c r="M18" s="136"/>
      <c r="N18" s="137">
        <f t="shared" si="6"/>
        <v>0</v>
      </c>
      <c r="O18" s="138"/>
      <c r="P18" s="138"/>
      <c r="Q18" s="138"/>
      <c r="R18" s="138"/>
      <c r="S18" s="138"/>
      <c r="T18" s="138"/>
      <c r="U18" s="138">
        <f t="shared" si="7"/>
        <v>0</v>
      </c>
      <c r="V18" s="139"/>
      <c r="W18" s="140" t="str">
        <f t="shared" si="8"/>
        <v/>
      </c>
      <c r="X18" s="141" t="str">
        <f>IFERROR(VLOOKUP(Y18,[4]LISTAS!$C$2:$D$105,2,0),"INGRESE NOMBRE DEL ITEM")</f>
        <v>INGRESE NOMBRE DEL ITEM</v>
      </c>
      <c r="Y18" s="135"/>
      <c r="Z18" s="139"/>
      <c r="AA18" s="139"/>
      <c r="AB18" s="139"/>
      <c r="AC18" s="139"/>
      <c r="AD18" s="139"/>
      <c r="AE18" s="139"/>
      <c r="AF18" s="139">
        <f t="shared" si="9"/>
        <v>0</v>
      </c>
      <c r="AG18" s="142"/>
      <c r="AH18" s="142"/>
      <c r="AI18" s="142"/>
      <c r="AJ18" s="142"/>
      <c r="AK18" s="142"/>
      <c r="AL18" s="142"/>
      <c r="AM18" s="142">
        <f t="shared" si="10"/>
        <v>0</v>
      </c>
    </row>
    <row r="19" spans="1:39" ht="24">
      <c r="A19" s="134"/>
      <c r="B19" s="134"/>
      <c r="C19" s="134" t="str">
        <f>IF(B19&lt;&gt;0,LISTAS!$B$2,"COLUMNA SE CARGA AUTOMATICAMENTE")</f>
        <v>COLUMNA SE CARGA AUTOMATICAMENTE</v>
      </c>
      <c r="D19" s="134" t="str">
        <f>IF(E19=LISTAS!$H$2,LISTAS!$I$2,IF(E19=LISTAS!$H$3,LISTAS!$I$3,IF(E19=LISTAS!$H$4,LISTAS!$I$4,IF(E19=LISTAS!$H$5,LISTAS!$I$5,IF(E19=LISTAS!$H$6,LISTAS!$I$6,IF(E19=LISTAS!$H$7,LISTAS!$I$7,IF(E19=LISTAS!$H$8,LISTAS!$I$8,IF(E19=LISTAS!$H$9,LISTAS!$I$9,IF(E19=LISTAS!$H$10,LISTAS!$I$10,IF(E19=LISTAS!$H$11,LISTAS!$I$11,IF(E19=LISTAS!$H$12,LISTAS!$I$12,IF(E19=LISTAS!$H$15,LISTAS!$I$15,IF(E19=LISTAS!$H$18,LISTAS!$I$18,"SELECCIONE PRIMERO LA ACTIVIDAD")))))))))))))</f>
        <v>SELECCIONE PRIMERO LA ACTIVIDAD</v>
      </c>
      <c r="E19" s="135"/>
      <c r="F19" s="135"/>
      <c r="G19" s="134"/>
      <c r="H19" s="136"/>
      <c r="I19" s="136"/>
      <c r="J19" s="136"/>
      <c r="K19" s="136"/>
      <c r="L19" s="136"/>
      <c r="M19" s="136"/>
      <c r="N19" s="137">
        <f t="shared" si="6"/>
        <v>0</v>
      </c>
      <c r="O19" s="138"/>
      <c r="P19" s="138"/>
      <c r="Q19" s="138"/>
      <c r="R19" s="138"/>
      <c r="S19" s="138"/>
      <c r="T19" s="138"/>
      <c r="U19" s="138">
        <f t="shared" si="7"/>
        <v>0</v>
      </c>
      <c r="V19" s="139"/>
      <c r="W19" s="140" t="str">
        <f t="shared" si="8"/>
        <v/>
      </c>
      <c r="X19" s="141" t="str">
        <f>IFERROR(VLOOKUP(Y19,[4]LISTAS!$C$2:$D$105,2,0),"INGRESE NOMBRE DEL ITEM")</f>
        <v>INGRESE NOMBRE DEL ITEM</v>
      </c>
      <c r="Y19" s="135"/>
      <c r="Z19" s="139"/>
      <c r="AA19" s="139"/>
      <c r="AB19" s="139"/>
      <c r="AC19" s="139"/>
      <c r="AD19" s="139"/>
      <c r="AE19" s="139"/>
      <c r="AF19" s="139">
        <f t="shared" si="9"/>
        <v>0</v>
      </c>
      <c r="AG19" s="142"/>
      <c r="AH19" s="142"/>
      <c r="AI19" s="142"/>
      <c r="AJ19" s="142"/>
      <c r="AK19" s="142"/>
      <c r="AL19" s="142"/>
      <c r="AM19" s="142">
        <f t="shared" si="10"/>
        <v>0</v>
      </c>
    </row>
    <row r="20" spans="1:39" ht="24">
      <c r="A20" s="134"/>
      <c r="B20" s="134"/>
      <c r="C20" s="134" t="str">
        <f>IF(B20&lt;&gt;0,LISTAS!$B$2,"COLUMNA SE CARGA AUTOMATICAMENTE")</f>
        <v>COLUMNA SE CARGA AUTOMATICAMENTE</v>
      </c>
      <c r="D20" s="134" t="str">
        <f>IF(E20=LISTAS!$H$2,LISTAS!$I$2,IF(E20=LISTAS!$H$3,LISTAS!$I$3,IF(E20=LISTAS!$H$4,LISTAS!$I$4,IF(E20=LISTAS!$H$5,LISTAS!$I$5,IF(E20=LISTAS!$H$6,LISTAS!$I$6,IF(E20=LISTAS!$H$7,LISTAS!$I$7,IF(E20=LISTAS!$H$8,LISTAS!$I$8,IF(E20=LISTAS!$H$9,LISTAS!$I$9,IF(E20=LISTAS!$H$10,LISTAS!$I$10,IF(E20=LISTAS!$H$11,LISTAS!$I$11,IF(E20=LISTAS!$H$12,LISTAS!$I$12,IF(E20=LISTAS!$H$15,LISTAS!$I$15,IF(E20=LISTAS!$H$18,LISTAS!$I$18,"SELECCIONE PRIMERO LA ACTIVIDAD")))))))))))))</f>
        <v>SELECCIONE PRIMERO LA ACTIVIDAD</v>
      </c>
      <c r="E20" s="135"/>
      <c r="F20" s="135"/>
      <c r="G20" s="134"/>
      <c r="H20" s="136"/>
      <c r="I20" s="136"/>
      <c r="J20" s="136"/>
      <c r="K20" s="136"/>
      <c r="L20" s="136"/>
      <c r="M20" s="136"/>
      <c r="N20" s="137">
        <f t="shared" si="6"/>
        <v>0</v>
      </c>
      <c r="O20" s="138"/>
      <c r="P20" s="138"/>
      <c r="Q20" s="138"/>
      <c r="R20" s="138"/>
      <c r="S20" s="138"/>
      <c r="T20" s="138"/>
      <c r="U20" s="138">
        <f t="shared" si="7"/>
        <v>0</v>
      </c>
      <c r="V20" s="139"/>
      <c r="W20" s="140" t="str">
        <f t="shared" si="8"/>
        <v/>
      </c>
      <c r="X20" s="141" t="str">
        <f>IFERROR(VLOOKUP(Y20,[4]LISTAS!$C$2:$D$105,2,0),"INGRESE NOMBRE DEL ITEM")</f>
        <v>INGRESE NOMBRE DEL ITEM</v>
      </c>
      <c r="Y20" s="135"/>
      <c r="Z20" s="139"/>
      <c r="AA20" s="139"/>
      <c r="AB20" s="139"/>
      <c r="AC20" s="139"/>
      <c r="AD20" s="139"/>
      <c r="AE20" s="139"/>
      <c r="AF20" s="139">
        <f t="shared" si="9"/>
        <v>0</v>
      </c>
      <c r="AG20" s="142"/>
      <c r="AH20" s="142"/>
      <c r="AI20" s="142"/>
      <c r="AJ20" s="142"/>
      <c r="AK20" s="142"/>
      <c r="AL20" s="142"/>
      <c r="AM20" s="142">
        <f t="shared" si="10"/>
        <v>0</v>
      </c>
    </row>
    <row r="21" spans="1:39" ht="24">
      <c r="A21" s="134"/>
      <c r="B21" s="134"/>
      <c r="C21" s="134" t="str">
        <f>IF(B21&lt;&gt;0,LISTAS!$B$2,"COLUMNA SE CARGA AUTOMATICAMENTE")</f>
        <v>COLUMNA SE CARGA AUTOMATICAMENTE</v>
      </c>
      <c r="D21" s="134" t="str">
        <f>IF(E21=LISTAS!$H$2,LISTAS!$I$2,IF(E21=LISTAS!$H$3,LISTAS!$I$3,IF(E21=LISTAS!$H$4,LISTAS!$I$4,IF(E21=LISTAS!$H$5,LISTAS!$I$5,IF(E21=LISTAS!$H$6,LISTAS!$I$6,IF(E21=LISTAS!$H$7,LISTAS!$I$7,IF(E21=LISTAS!$H$8,LISTAS!$I$8,IF(E21=LISTAS!$H$9,LISTAS!$I$9,IF(E21=LISTAS!$H$10,LISTAS!$I$10,IF(E21=LISTAS!$H$11,LISTAS!$I$11,IF(E21=LISTAS!$H$12,LISTAS!$I$12,IF(E21=LISTAS!$H$15,LISTAS!$I$15,IF(E21=LISTAS!$H$18,LISTAS!$I$18,"SELECCIONE PRIMERO LA ACTIVIDAD")))))))))))))</f>
        <v>SELECCIONE PRIMERO LA ACTIVIDAD</v>
      </c>
      <c r="E21" s="135"/>
      <c r="F21" s="135"/>
      <c r="G21" s="134"/>
      <c r="H21" s="136"/>
      <c r="I21" s="136"/>
      <c r="J21" s="136"/>
      <c r="K21" s="136"/>
      <c r="L21" s="136"/>
      <c r="M21" s="136"/>
      <c r="N21" s="137">
        <f t="shared" si="6"/>
        <v>0</v>
      </c>
      <c r="O21" s="138"/>
      <c r="P21" s="138"/>
      <c r="Q21" s="138"/>
      <c r="R21" s="138"/>
      <c r="S21" s="138"/>
      <c r="T21" s="138"/>
      <c r="U21" s="138">
        <f t="shared" si="7"/>
        <v>0</v>
      </c>
      <c r="V21" s="139"/>
      <c r="W21" s="140" t="str">
        <f t="shared" si="8"/>
        <v/>
      </c>
      <c r="X21" s="141" t="str">
        <f>IFERROR(VLOOKUP(Y21,[4]LISTAS!$C$2:$D$105,2,0),"INGRESE NOMBRE DEL ITEM")</f>
        <v>INGRESE NOMBRE DEL ITEM</v>
      </c>
      <c r="Y21" s="135"/>
      <c r="Z21" s="139"/>
      <c r="AA21" s="139"/>
      <c r="AB21" s="139"/>
      <c r="AC21" s="139"/>
      <c r="AD21" s="139"/>
      <c r="AE21" s="139"/>
      <c r="AF21" s="139">
        <f t="shared" si="9"/>
        <v>0</v>
      </c>
      <c r="AG21" s="142"/>
      <c r="AH21" s="142"/>
      <c r="AI21" s="142"/>
      <c r="AJ21" s="142"/>
      <c r="AK21" s="142"/>
      <c r="AL21" s="142"/>
      <c r="AM21" s="142">
        <f t="shared" si="10"/>
        <v>0</v>
      </c>
    </row>
    <row r="22" spans="1:39" ht="24">
      <c r="A22" s="134"/>
      <c r="B22" s="134"/>
      <c r="C22" s="134" t="str">
        <f>IF(B22&lt;&gt;0,LISTAS!$B$2,"COLUMNA SE CARGA AUTOMATICAMENTE")</f>
        <v>COLUMNA SE CARGA AUTOMATICAMENTE</v>
      </c>
      <c r="D22" s="134" t="str">
        <f>IF(E22=LISTAS!$H$2,LISTAS!$I$2,IF(E22=LISTAS!$H$3,LISTAS!$I$3,IF(E22=LISTAS!$H$4,LISTAS!$I$4,IF(E22=LISTAS!$H$5,LISTAS!$I$5,IF(E22=LISTAS!$H$6,LISTAS!$I$6,IF(E22=LISTAS!$H$7,LISTAS!$I$7,IF(E22=LISTAS!$H$8,LISTAS!$I$8,IF(E22=LISTAS!$H$9,LISTAS!$I$9,IF(E22=LISTAS!$H$10,LISTAS!$I$10,IF(E22=LISTAS!$H$11,LISTAS!$I$11,IF(E22=LISTAS!$H$12,LISTAS!$I$12,IF(E22=LISTAS!$H$15,LISTAS!$I$15,IF(E22=LISTAS!$H$18,LISTAS!$I$18,"SELECCIONE PRIMERO LA ACTIVIDAD")))))))))))))</f>
        <v>SELECCIONE PRIMERO LA ACTIVIDAD</v>
      </c>
      <c r="E22" s="135"/>
      <c r="F22" s="135"/>
      <c r="G22" s="134"/>
      <c r="H22" s="136"/>
      <c r="I22" s="136"/>
      <c r="J22" s="136"/>
      <c r="K22" s="136"/>
      <c r="L22" s="136"/>
      <c r="M22" s="136"/>
      <c r="N22" s="137">
        <f t="shared" si="6"/>
        <v>0</v>
      </c>
      <c r="O22" s="138"/>
      <c r="P22" s="138"/>
      <c r="Q22" s="138"/>
      <c r="R22" s="138"/>
      <c r="S22" s="138"/>
      <c r="T22" s="138"/>
      <c r="U22" s="138">
        <f t="shared" si="7"/>
        <v>0</v>
      </c>
      <c r="V22" s="139"/>
      <c r="W22" s="140" t="str">
        <f t="shared" si="8"/>
        <v/>
      </c>
      <c r="X22" s="141" t="str">
        <f>IFERROR(VLOOKUP(Y22,[4]LISTAS!$C$2:$D$105,2,0),"INGRESE NOMBRE DEL ITEM")</f>
        <v>INGRESE NOMBRE DEL ITEM</v>
      </c>
      <c r="Y22" s="135"/>
      <c r="Z22" s="139"/>
      <c r="AA22" s="139"/>
      <c r="AB22" s="139"/>
      <c r="AC22" s="139"/>
      <c r="AD22" s="139"/>
      <c r="AE22" s="139"/>
      <c r="AF22" s="139">
        <f t="shared" si="9"/>
        <v>0</v>
      </c>
      <c r="AG22" s="142"/>
      <c r="AH22" s="142"/>
      <c r="AI22" s="142"/>
      <c r="AJ22" s="142"/>
      <c r="AK22" s="142"/>
      <c r="AL22" s="142"/>
      <c r="AM22" s="142">
        <f t="shared" si="10"/>
        <v>0</v>
      </c>
    </row>
    <row r="23" spans="1:39" ht="24">
      <c r="A23" s="134"/>
      <c r="B23" s="134"/>
      <c r="C23" s="134" t="str">
        <f>IF(B23&lt;&gt;0,LISTAS!$B$2,"COLUMNA SE CARGA AUTOMATICAMENTE")</f>
        <v>COLUMNA SE CARGA AUTOMATICAMENTE</v>
      </c>
      <c r="D23" s="134" t="str">
        <f>IF(E23=LISTAS!$H$2,LISTAS!$I$2,IF(E23=LISTAS!$H$3,LISTAS!$I$3,IF(E23=LISTAS!$H$4,LISTAS!$I$4,IF(E23=LISTAS!$H$5,LISTAS!$I$5,IF(E23=LISTAS!$H$6,LISTAS!$I$6,IF(E23=LISTAS!$H$7,LISTAS!$I$7,IF(E23=LISTAS!$H$8,LISTAS!$I$8,IF(E23=LISTAS!$H$9,LISTAS!$I$9,IF(E23=LISTAS!$H$10,LISTAS!$I$10,IF(E23=LISTAS!$H$11,LISTAS!$I$11,IF(E23=LISTAS!$H$12,LISTAS!$I$12,IF(E23=LISTAS!$H$15,LISTAS!$I$15,IF(E23=LISTAS!$H$18,LISTAS!$I$18,"SELECCIONE PRIMERO LA ACTIVIDAD")))))))))))))</f>
        <v>SELECCIONE PRIMERO LA ACTIVIDAD</v>
      </c>
      <c r="E23" s="135"/>
      <c r="F23" s="135"/>
      <c r="G23" s="134"/>
      <c r="H23" s="136"/>
      <c r="I23" s="136"/>
      <c r="J23" s="136"/>
      <c r="K23" s="136"/>
      <c r="L23" s="136"/>
      <c r="M23" s="136"/>
      <c r="N23" s="137">
        <f t="shared" si="6"/>
        <v>0</v>
      </c>
      <c r="O23" s="138"/>
      <c r="P23" s="138"/>
      <c r="Q23" s="138"/>
      <c r="R23" s="138"/>
      <c r="S23" s="138"/>
      <c r="T23" s="138"/>
      <c r="U23" s="138">
        <f t="shared" si="7"/>
        <v>0</v>
      </c>
      <c r="V23" s="139"/>
      <c r="W23" s="140" t="str">
        <f t="shared" si="8"/>
        <v/>
      </c>
      <c r="X23" s="141" t="str">
        <f>IFERROR(VLOOKUP(Y23,[4]LISTAS!$C$2:$D$105,2,0),"INGRESE NOMBRE DEL ITEM")</f>
        <v>INGRESE NOMBRE DEL ITEM</v>
      </c>
      <c r="Y23" s="135"/>
      <c r="Z23" s="139"/>
      <c r="AA23" s="139"/>
      <c r="AB23" s="139"/>
      <c r="AC23" s="139"/>
      <c r="AD23" s="139"/>
      <c r="AE23" s="139"/>
      <c r="AF23" s="139">
        <f t="shared" si="9"/>
        <v>0</v>
      </c>
      <c r="AG23" s="142"/>
      <c r="AH23" s="142"/>
      <c r="AI23" s="142"/>
      <c r="AJ23" s="142"/>
      <c r="AK23" s="142"/>
      <c r="AL23" s="142"/>
      <c r="AM23" s="142">
        <f t="shared" si="10"/>
        <v>0</v>
      </c>
    </row>
    <row r="24" spans="1:39" ht="24">
      <c r="A24" s="134"/>
      <c r="B24" s="134"/>
      <c r="C24" s="134" t="str">
        <f>IF(B24&lt;&gt;0,LISTAS!$B$2,"COLUMNA SE CARGA AUTOMATICAMENTE")</f>
        <v>COLUMNA SE CARGA AUTOMATICAMENTE</v>
      </c>
      <c r="D24" s="134" t="str">
        <f>IF(E24=LISTAS!$H$2,LISTAS!$I$2,IF(E24=LISTAS!$H$3,LISTAS!$I$3,IF(E24=LISTAS!$H$4,LISTAS!$I$4,IF(E24=LISTAS!$H$5,LISTAS!$I$5,IF(E24=LISTAS!$H$6,LISTAS!$I$6,IF(E24=LISTAS!$H$7,LISTAS!$I$7,IF(E24=LISTAS!$H$8,LISTAS!$I$8,IF(E24=LISTAS!$H$9,LISTAS!$I$9,IF(E24=LISTAS!$H$10,LISTAS!$I$10,IF(E24=LISTAS!$H$11,LISTAS!$I$11,IF(E24=LISTAS!$H$12,LISTAS!$I$12,IF(E24=LISTAS!$H$15,LISTAS!$I$15,IF(E24=LISTAS!$H$18,LISTAS!$I$18,"SELECCIONE PRIMERO LA ACTIVIDAD")))))))))))))</f>
        <v>SELECCIONE PRIMERO LA ACTIVIDAD</v>
      </c>
      <c r="E24" s="135"/>
      <c r="F24" s="135"/>
      <c r="G24" s="134"/>
      <c r="H24" s="136"/>
      <c r="I24" s="136"/>
      <c r="J24" s="136"/>
      <c r="K24" s="136"/>
      <c r="L24" s="136"/>
      <c r="M24" s="136"/>
      <c r="N24" s="137">
        <f t="shared" si="6"/>
        <v>0</v>
      </c>
      <c r="O24" s="138"/>
      <c r="P24" s="138"/>
      <c r="Q24" s="138"/>
      <c r="R24" s="138"/>
      <c r="S24" s="138"/>
      <c r="T24" s="138"/>
      <c r="U24" s="138">
        <f t="shared" si="7"/>
        <v>0</v>
      </c>
      <c r="V24" s="139"/>
      <c r="W24" s="140" t="str">
        <f t="shared" si="8"/>
        <v/>
      </c>
      <c r="X24" s="141" t="str">
        <f>IFERROR(VLOOKUP(Y24,[4]LISTAS!$C$2:$D$105,2,0),"INGRESE NOMBRE DEL ITEM")</f>
        <v>INGRESE NOMBRE DEL ITEM</v>
      </c>
      <c r="Y24" s="135"/>
      <c r="Z24" s="139"/>
      <c r="AA24" s="139"/>
      <c r="AB24" s="139"/>
      <c r="AC24" s="139"/>
      <c r="AD24" s="139"/>
      <c r="AE24" s="139"/>
      <c r="AF24" s="139">
        <f t="shared" si="9"/>
        <v>0</v>
      </c>
      <c r="AG24" s="142"/>
      <c r="AH24" s="142"/>
      <c r="AI24" s="142"/>
      <c r="AJ24" s="142"/>
      <c r="AK24" s="142"/>
      <c r="AL24" s="142"/>
      <c r="AM24" s="142">
        <f t="shared" si="10"/>
        <v>0</v>
      </c>
    </row>
    <row r="25" spans="1:39" ht="24">
      <c r="A25" s="134"/>
      <c r="B25" s="134"/>
      <c r="C25" s="134" t="str">
        <f>IF(B25&lt;&gt;0,LISTAS!$B$2,"COLUMNA SE CARGA AUTOMATICAMENTE")</f>
        <v>COLUMNA SE CARGA AUTOMATICAMENTE</v>
      </c>
      <c r="D25" s="134" t="str">
        <f>IF(E25=LISTAS!$H$2,LISTAS!$I$2,IF(E25=LISTAS!$H$3,LISTAS!$I$3,IF(E25=LISTAS!$H$4,LISTAS!$I$4,IF(E25=LISTAS!$H$5,LISTAS!$I$5,IF(E25=LISTAS!$H$6,LISTAS!$I$6,IF(E25=LISTAS!$H$7,LISTAS!$I$7,IF(E25=LISTAS!$H$8,LISTAS!$I$8,IF(E25=LISTAS!$H$9,LISTAS!$I$9,IF(E25=LISTAS!$H$10,LISTAS!$I$10,IF(E25=LISTAS!$H$11,LISTAS!$I$11,IF(E25=LISTAS!$H$12,LISTAS!$I$12,IF(E25=LISTAS!$H$15,LISTAS!$I$15,IF(E25=LISTAS!$H$18,LISTAS!$I$18,"SELECCIONE PRIMERO LA ACTIVIDAD")))))))))))))</f>
        <v>SELECCIONE PRIMERO LA ACTIVIDAD</v>
      </c>
      <c r="E25" s="135"/>
      <c r="F25" s="135"/>
      <c r="G25" s="134"/>
      <c r="H25" s="136"/>
      <c r="I25" s="136"/>
      <c r="J25" s="136"/>
      <c r="K25" s="136"/>
      <c r="L25" s="136"/>
      <c r="M25" s="136"/>
      <c r="N25" s="137">
        <f t="shared" si="6"/>
        <v>0</v>
      </c>
      <c r="O25" s="138"/>
      <c r="P25" s="138"/>
      <c r="Q25" s="138"/>
      <c r="R25" s="138"/>
      <c r="S25" s="138"/>
      <c r="T25" s="138"/>
      <c r="U25" s="138">
        <f t="shared" si="7"/>
        <v>0</v>
      </c>
      <c r="V25" s="139"/>
      <c r="W25" s="140" t="str">
        <f t="shared" si="8"/>
        <v/>
      </c>
      <c r="X25" s="141" t="str">
        <f>IFERROR(VLOOKUP(Y25,[4]LISTAS!$C$2:$D$105,2,0),"INGRESE NOMBRE DEL ITEM")</f>
        <v>INGRESE NOMBRE DEL ITEM</v>
      </c>
      <c r="Y25" s="135"/>
      <c r="Z25" s="139"/>
      <c r="AA25" s="139"/>
      <c r="AB25" s="139"/>
      <c r="AC25" s="139"/>
      <c r="AD25" s="139"/>
      <c r="AE25" s="139"/>
      <c r="AF25" s="139">
        <f t="shared" si="9"/>
        <v>0</v>
      </c>
      <c r="AG25" s="142"/>
      <c r="AH25" s="142"/>
      <c r="AI25" s="142"/>
      <c r="AJ25" s="142"/>
      <c r="AK25" s="142"/>
      <c r="AL25" s="142"/>
      <c r="AM25" s="142">
        <f t="shared" si="10"/>
        <v>0</v>
      </c>
    </row>
    <row r="26" spans="1:39" ht="24">
      <c r="A26" s="134"/>
      <c r="B26" s="134"/>
      <c r="C26" s="134" t="str">
        <f>IF(B26&lt;&gt;0,LISTAS!$B$2,"COLUMNA SE CARGA AUTOMATICAMENTE")</f>
        <v>COLUMNA SE CARGA AUTOMATICAMENTE</v>
      </c>
      <c r="D26" s="134" t="str">
        <f>IF(E26=LISTAS!$H$2,LISTAS!$I$2,IF(E26=LISTAS!$H$3,LISTAS!$I$3,IF(E26=LISTAS!$H$4,LISTAS!$I$4,IF(E26=LISTAS!$H$5,LISTAS!$I$5,IF(E26=LISTAS!$H$6,LISTAS!$I$6,IF(E26=LISTAS!$H$7,LISTAS!$I$7,IF(E26=LISTAS!$H$8,LISTAS!$I$8,IF(E26=LISTAS!$H$9,LISTAS!$I$9,IF(E26=LISTAS!$H$10,LISTAS!$I$10,IF(E26=LISTAS!$H$11,LISTAS!$I$11,IF(E26=LISTAS!$H$12,LISTAS!$I$12,IF(E26=LISTAS!$H$15,LISTAS!$I$15,IF(E26=LISTAS!$H$18,LISTAS!$I$18,"SELECCIONE PRIMERO LA ACTIVIDAD")))))))))))))</f>
        <v>SELECCIONE PRIMERO LA ACTIVIDAD</v>
      </c>
      <c r="E26" s="135"/>
      <c r="F26" s="135"/>
      <c r="G26" s="134"/>
      <c r="H26" s="136"/>
      <c r="I26" s="136"/>
      <c r="J26" s="136"/>
      <c r="K26" s="136"/>
      <c r="L26" s="136"/>
      <c r="M26" s="136"/>
      <c r="N26" s="137">
        <f t="shared" si="6"/>
        <v>0</v>
      </c>
      <c r="O26" s="138"/>
      <c r="P26" s="138"/>
      <c r="Q26" s="138"/>
      <c r="R26" s="138"/>
      <c r="S26" s="138"/>
      <c r="T26" s="138"/>
      <c r="U26" s="138">
        <f t="shared" si="7"/>
        <v>0</v>
      </c>
      <c r="V26" s="139"/>
      <c r="W26" s="140" t="str">
        <f t="shared" si="8"/>
        <v/>
      </c>
      <c r="X26" s="141" t="str">
        <f>IFERROR(VLOOKUP(Y26,[4]LISTAS!$C$2:$D$105,2,0),"INGRESE NOMBRE DEL ITEM")</f>
        <v>INGRESE NOMBRE DEL ITEM</v>
      </c>
      <c r="Y26" s="135"/>
      <c r="Z26" s="139"/>
      <c r="AA26" s="139"/>
      <c r="AB26" s="139"/>
      <c r="AC26" s="139"/>
      <c r="AD26" s="139"/>
      <c r="AE26" s="139"/>
      <c r="AF26" s="139">
        <f t="shared" si="9"/>
        <v>0</v>
      </c>
      <c r="AG26" s="142"/>
      <c r="AH26" s="142"/>
      <c r="AI26" s="142"/>
      <c r="AJ26" s="142"/>
      <c r="AK26" s="142"/>
      <c r="AL26" s="142"/>
      <c r="AM26" s="142">
        <f t="shared" si="10"/>
        <v>0</v>
      </c>
    </row>
    <row r="27" spans="1:39" ht="24">
      <c r="A27" s="134"/>
      <c r="B27" s="134"/>
      <c r="C27" s="134" t="str">
        <f>IF(B27&lt;&gt;0,LISTAS!$B$2,"COLUMNA SE CARGA AUTOMATICAMENTE")</f>
        <v>COLUMNA SE CARGA AUTOMATICAMENTE</v>
      </c>
      <c r="D27" s="134" t="str">
        <f>IF(E27=LISTAS!$H$2,LISTAS!$I$2,IF(E27=LISTAS!$H$3,LISTAS!$I$3,IF(E27=LISTAS!$H$4,LISTAS!$I$4,IF(E27=LISTAS!$H$5,LISTAS!$I$5,IF(E27=LISTAS!$H$6,LISTAS!$I$6,IF(E27=LISTAS!$H$7,LISTAS!$I$7,IF(E27=LISTAS!$H$8,LISTAS!$I$8,IF(E27=LISTAS!$H$9,LISTAS!$I$9,IF(E27=LISTAS!$H$10,LISTAS!$I$10,IF(E27=LISTAS!$H$11,LISTAS!$I$11,IF(E27=LISTAS!$H$12,LISTAS!$I$12,IF(E27=LISTAS!$H$15,LISTAS!$I$15,IF(E27=LISTAS!$H$18,LISTAS!$I$18,"SELECCIONE PRIMERO LA ACTIVIDAD")))))))))))))</f>
        <v>SELECCIONE PRIMERO LA ACTIVIDAD</v>
      </c>
      <c r="E27" s="135"/>
      <c r="F27" s="135"/>
      <c r="G27" s="134"/>
      <c r="H27" s="136"/>
      <c r="I27" s="136"/>
      <c r="J27" s="136"/>
      <c r="K27" s="136"/>
      <c r="L27" s="136"/>
      <c r="M27" s="136"/>
      <c r="N27" s="137">
        <f t="shared" si="6"/>
        <v>0</v>
      </c>
      <c r="O27" s="138"/>
      <c r="P27" s="138"/>
      <c r="Q27" s="138"/>
      <c r="R27" s="138"/>
      <c r="S27" s="138"/>
      <c r="T27" s="138"/>
      <c r="U27" s="138">
        <f t="shared" si="7"/>
        <v>0</v>
      </c>
      <c r="V27" s="139"/>
      <c r="W27" s="140" t="str">
        <f t="shared" si="8"/>
        <v/>
      </c>
      <c r="X27" s="141" t="str">
        <f>IFERROR(VLOOKUP(Y27,[4]LISTAS!$C$2:$D$105,2,0),"INGRESE NOMBRE DEL ITEM")</f>
        <v>INGRESE NOMBRE DEL ITEM</v>
      </c>
      <c r="Y27" s="135"/>
      <c r="Z27" s="139"/>
      <c r="AA27" s="139"/>
      <c r="AB27" s="139"/>
      <c r="AC27" s="139"/>
      <c r="AD27" s="139"/>
      <c r="AE27" s="139"/>
      <c r="AF27" s="139">
        <f t="shared" si="9"/>
        <v>0</v>
      </c>
      <c r="AG27" s="142"/>
      <c r="AH27" s="142"/>
      <c r="AI27" s="142"/>
      <c r="AJ27" s="142"/>
      <c r="AK27" s="142"/>
      <c r="AL27" s="142"/>
      <c r="AM27" s="142">
        <f t="shared" si="10"/>
        <v>0</v>
      </c>
    </row>
    <row r="28" spans="1:39" ht="24">
      <c r="A28" s="134"/>
      <c r="B28" s="134"/>
      <c r="C28" s="134" t="str">
        <f>IF(B28&lt;&gt;0,LISTAS!$B$2,"COLUMNA SE CARGA AUTOMATICAMENTE")</f>
        <v>COLUMNA SE CARGA AUTOMATICAMENTE</v>
      </c>
      <c r="D28" s="134" t="str">
        <f>IF(E28=LISTAS!$H$2,LISTAS!$I$2,IF(E28=LISTAS!$H$3,LISTAS!$I$3,IF(E28=LISTAS!$H$4,LISTAS!$I$4,IF(E28=LISTAS!$H$5,LISTAS!$I$5,IF(E28=LISTAS!$H$6,LISTAS!$I$6,IF(E28=LISTAS!$H$7,LISTAS!$I$7,IF(E28=LISTAS!$H$8,LISTAS!$I$8,IF(E28=LISTAS!$H$9,LISTAS!$I$9,IF(E28=LISTAS!$H$10,LISTAS!$I$10,IF(E28=LISTAS!$H$11,LISTAS!$I$11,IF(E28=LISTAS!$H$12,LISTAS!$I$12,IF(E28=LISTAS!$H$15,LISTAS!$I$15,IF(E28=LISTAS!$H$18,LISTAS!$I$18,"SELECCIONE PRIMERO LA ACTIVIDAD")))))))))))))</f>
        <v>SELECCIONE PRIMERO LA ACTIVIDAD</v>
      </c>
      <c r="E28" s="135"/>
      <c r="F28" s="135"/>
      <c r="G28" s="134"/>
      <c r="H28" s="136"/>
      <c r="I28" s="136"/>
      <c r="J28" s="136"/>
      <c r="K28" s="136"/>
      <c r="L28" s="136"/>
      <c r="M28" s="136"/>
      <c r="N28" s="137">
        <f t="shared" si="6"/>
        <v>0</v>
      </c>
      <c r="O28" s="138"/>
      <c r="P28" s="138"/>
      <c r="Q28" s="138"/>
      <c r="R28" s="138"/>
      <c r="S28" s="138"/>
      <c r="T28" s="138"/>
      <c r="U28" s="138">
        <f t="shared" si="7"/>
        <v>0</v>
      </c>
      <c r="V28" s="139"/>
      <c r="W28" s="140" t="str">
        <f t="shared" si="8"/>
        <v/>
      </c>
      <c r="X28" s="141" t="str">
        <f>IFERROR(VLOOKUP(Y28,[4]LISTAS!$C$2:$D$105,2,0),"INGRESE NOMBRE DEL ITEM")</f>
        <v>INGRESE NOMBRE DEL ITEM</v>
      </c>
      <c r="Y28" s="135"/>
      <c r="Z28" s="139"/>
      <c r="AA28" s="139"/>
      <c r="AB28" s="139"/>
      <c r="AC28" s="139"/>
      <c r="AD28" s="139"/>
      <c r="AE28" s="139"/>
      <c r="AF28" s="139">
        <f t="shared" si="9"/>
        <v>0</v>
      </c>
      <c r="AG28" s="142"/>
      <c r="AH28" s="142"/>
      <c r="AI28" s="142"/>
      <c r="AJ28" s="142"/>
      <c r="AK28" s="142"/>
      <c r="AL28" s="142"/>
      <c r="AM28" s="142">
        <f t="shared" si="10"/>
        <v>0</v>
      </c>
    </row>
    <row r="29" spans="1:39" ht="24">
      <c r="A29" s="134"/>
      <c r="B29" s="134"/>
      <c r="C29" s="134" t="str">
        <f>IF(B29&lt;&gt;0,LISTAS!$B$2,"COLUMNA SE CARGA AUTOMATICAMENTE")</f>
        <v>COLUMNA SE CARGA AUTOMATICAMENTE</v>
      </c>
      <c r="D29" s="134" t="str">
        <f>IF(E29=LISTAS!$H$2,LISTAS!$I$2,IF(E29=LISTAS!$H$3,LISTAS!$I$3,IF(E29=LISTAS!$H$4,LISTAS!$I$4,IF(E29=LISTAS!$H$5,LISTAS!$I$5,IF(E29=LISTAS!$H$6,LISTAS!$I$6,IF(E29=LISTAS!$H$7,LISTAS!$I$7,IF(E29=LISTAS!$H$8,LISTAS!$I$8,IF(E29=LISTAS!$H$9,LISTAS!$I$9,IF(E29=LISTAS!$H$10,LISTAS!$I$10,IF(E29=LISTAS!$H$11,LISTAS!$I$11,IF(E29=LISTAS!$H$12,LISTAS!$I$12,IF(E29=LISTAS!$H$15,LISTAS!$I$15,IF(E29=LISTAS!$H$18,LISTAS!$I$18,"SELECCIONE PRIMERO LA ACTIVIDAD")))))))))))))</f>
        <v>SELECCIONE PRIMERO LA ACTIVIDAD</v>
      </c>
      <c r="E29" s="135"/>
      <c r="F29" s="135"/>
      <c r="G29" s="134"/>
      <c r="H29" s="136"/>
      <c r="I29" s="136"/>
      <c r="J29" s="136"/>
      <c r="K29" s="136"/>
      <c r="L29" s="136"/>
      <c r="M29" s="136"/>
      <c r="N29" s="137">
        <f t="shared" si="6"/>
        <v>0</v>
      </c>
      <c r="O29" s="138"/>
      <c r="P29" s="138"/>
      <c r="Q29" s="138"/>
      <c r="R29" s="138"/>
      <c r="S29" s="138"/>
      <c r="T29" s="138"/>
      <c r="U29" s="138">
        <f t="shared" si="7"/>
        <v>0</v>
      </c>
      <c r="V29" s="139"/>
      <c r="W29" s="140" t="str">
        <f t="shared" si="8"/>
        <v/>
      </c>
      <c r="X29" s="141" t="str">
        <f>IFERROR(VLOOKUP(Y29,[4]LISTAS!$C$2:$D$105,2,0),"INGRESE NOMBRE DEL ITEM")</f>
        <v>INGRESE NOMBRE DEL ITEM</v>
      </c>
      <c r="Y29" s="135"/>
      <c r="Z29" s="139"/>
      <c r="AA29" s="139"/>
      <c r="AB29" s="139"/>
      <c r="AC29" s="139"/>
      <c r="AD29" s="139"/>
      <c r="AE29" s="139"/>
      <c r="AF29" s="139">
        <f t="shared" si="9"/>
        <v>0</v>
      </c>
      <c r="AG29" s="142"/>
      <c r="AH29" s="142"/>
      <c r="AI29" s="142"/>
      <c r="AJ29" s="142"/>
      <c r="AK29" s="142"/>
      <c r="AL29" s="142"/>
      <c r="AM29" s="142">
        <f t="shared" si="10"/>
        <v>0</v>
      </c>
    </row>
    <row r="30" spans="1:39" ht="24">
      <c r="A30" s="134"/>
      <c r="B30" s="134"/>
      <c r="C30" s="134" t="str">
        <f>IF(B30&lt;&gt;0,LISTAS!$B$2,"COLUMNA SE CARGA AUTOMATICAMENTE")</f>
        <v>COLUMNA SE CARGA AUTOMATICAMENTE</v>
      </c>
      <c r="D30" s="134" t="str">
        <f>IF(E30=LISTAS!$H$2,LISTAS!$I$2,IF(E30=LISTAS!$H$3,LISTAS!$I$3,IF(E30=LISTAS!$H$4,LISTAS!$I$4,IF(E30=LISTAS!$H$5,LISTAS!$I$5,IF(E30=LISTAS!$H$6,LISTAS!$I$6,IF(E30=LISTAS!$H$7,LISTAS!$I$7,IF(E30=LISTAS!$H$8,LISTAS!$I$8,IF(E30=LISTAS!$H$9,LISTAS!$I$9,IF(E30=LISTAS!$H$10,LISTAS!$I$10,IF(E30=LISTAS!$H$11,LISTAS!$I$11,IF(E30=LISTAS!$H$12,LISTAS!$I$12,IF(E30=LISTAS!$H$15,LISTAS!$I$15,IF(E30=LISTAS!$H$18,LISTAS!$I$18,"SELECCIONE PRIMERO LA ACTIVIDAD")))))))))))))</f>
        <v>SELECCIONE PRIMERO LA ACTIVIDAD</v>
      </c>
      <c r="E30" s="135"/>
      <c r="F30" s="135"/>
      <c r="G30" s="134"/>
      <c r="H30" s="136"/>
      <c r="I30" s="136"/>
      <c r="J30" s="136"/>
      <c r="K30" s="136"/>
      <c r="L30" s="136"/>
      <c r="M30" s="136"/>
      <c r="N30" s="137">
        <f t="shared" si="6"/>
        <v>0</v>
      </c>
      <c r="O30" s="138"/>
      <c r="P30" s="138"/>
      <c r="Q30" s="138"/>
      <c r="R30" s="138"/>
      <c r="S30" s="138"/>
      <c r="T30" s="138"/>
      <c r="U30" s="138">
        <f t="shared" si="7"/>
        <v>0</v>
      </c>
      <c r="V30" s="139"/>
      <c r="W30" s="140" t="str">
        <f t="shared" si="8"/>
        <v/>
      </c>
      <c r="X30" s="141" t="str">
        <f>IFERROR(VLOOKUP(Y30,[4]LISTAS!$C$2:$D$105,2,0),"INGRESE NOMBRE DEL ITEM")</f>
        <v>INGRESE NOMBRE DEL ITEM</v>
      </c>
      <c r="Y30" s="135"/>
      <c r="Z30" s="139"/>
      <c r="AA30" s="139"/>
      <c r="AB30" s="139"/>
      <c r="AC30" s="139"/>
      <c r="AD30" s="139"/>
      <c r="AE30" s="139"/>
      <c r="AF30" s="139">
        <f t="shared" si="9"/>
        <v>0</v>
      </c>
      <c r="AG30" s="142"/>
      <c r="AH30" s="142"/>
      <c r="AI30" s="142"/>
      <c r="AJ30" s="142"/>
      <c r="AK30" s="142"/>
      <c r="AL30" s="142"/>
      <c r="AM30" s="142">
        <f t="shared" si="10"/>
        <v>0</v>
      </c>
    </row>
    <row r="31" spans="1:39" ht="24">
      <c r="A31" s="134"/>
      <c r="B31" s="134"/>
      <c r="C31" s="134" t="str">
        <f>IF(B31&lt;&gt;0,LISTAS!$B$2,"COLUMNA SE CARGA AUTOMATICAMENTE")</f>
        <v>COLUMNA SE CARGA AUTOMATICAMENTE</v>
      </c>
      <c r="D31" s="134" t="str">
        <f>IF(E31=LISTAS!$H$2,LISTAS!$I$2,IF(E31=LISTAS!$H$3,LISTAS!$I$3,IF(E31=LISTAS!$H$4,LISTAS!$I$4,IF(E31=LISTAS!$H$5,LISTAS!$I$5,IF(E31=LISTAS!$H$6,LISTAS!$I$6,IF(E31=LISTAS!$H$7,LISTAS!$I$7,IF(E31=LISTAS!$H$8,LISTAS!$I$8,IF(E31=LISTAS!$H$9,LISTAS!$I$9,IF(E31=LISTAS!$H$10,LISTAS!$I$10,IF(E31=LISTAS!$H$11,LISTAS!$I$11,IF(E31=LISTAS!$H$12,LISTAS!$I$12,IF(E31=LISTAS!$H$15,LISTAS!$I$15,IF(E31=LISTAS!$H$18,LISTAS!$I$18,"SELECCIONE PRIMERO LA ACTIVIDAD")))))))))))))</f>
        <v>SELECCIONE PRIMERO LA ACTIVIDAD</v>
      </c>
      <c r="E31" s="135"/>
      <c r="F31" s="135"/>
      <c r="G31" s="134"/>
      <c r="H31" s="136"/>
      <c r="I31" s="136"/>
      <c r="J31" s="136"/>
      <c r="K31" s="136"/>
      <c r="L31" s="136"/>
      <c r="M31" s="136"/>
      <c r="N31" s="137">
        <f t="shared" si="6"/>
        <v>0</v>
      </c>
      <c r="O31" s="138"/>
      <c r="P31" s="138"/>
      <c r="Q31" s="138"/>
      <c r="R31" s="138"/>
      <c r="S31" s="138"/>
      <c r="T31" s="138"/>
      <c r="U31" s="138">
        <f t="shared" si="7"/>
        <v>0</v>
      </c>
      <c r="V31" s="139"/>
      <c r="W31" s="140" t="str">
        <f t="shared" si="8"/>
        <v/>
      </c>
      <c r="X31" s="141" t="str">
        <f>IFERROR(VLOOKUP(Y31,[4]LISTAS!$C$2:$D$105,2,0),"INGRESE NOMBRE DEL ITEM")</f>
        <v>INGRESE NOMBRE DEL ITEM</v>
      </c>
      <c r="Y31" s="135"/>
      <c r="Z31" s="139"/>
      <c r="AA31" s="139"/>
      <c r="AB31" s="139"/>
      <c r="AC31" s="139"/>
      <c r="AD31" s="139"/>
      <c r="AE31" s="139"/>
      <c r="AF31" s="139">
        <f t="shared" si="9"/>
        <v>0</v>
      </c>
      <c r="AG31" s="142"/>
      <c r="AH31" s="142"/>
      <c r="AI31" s="142"/>
      <c r="AJ31" s="142"/>
      <c r="AK31" s="142"/>
      <c r="AL31" s="142"/>
      <c r="AM31" s="142">
        <f t="shared" si="10"/>
        <v>0</v>
      </c>
    </row>
    <row r="32" spans="1:39" ht="24">
      <c r="A32" s="134"/>
      <c r="B32" s="134"/>
      <c r="C32" s="134" t="str">
        <f>IF(B32&lt;&gt;0,LISTAS!$B$2,"COLUMNA SE CARGA AUTOMATICAMENTE")</f>
        <v>COLUMNA SE CARGA AUTOMATICAMENTE</v>
      </c>
      <c r="D32" s="134" t="str">
        <f>IF(E32=LISTAS!$H$2,LISTAS!$I$2,IF(E32=LISTAS!$H$3,LISTAS!$I$3,IF(E32=LISTAS!$H$4,LISTAS!$I$4,IF(E32=LISTAS!$H$5,LISTAS!$I$5,IF(E32=LISTAS!$H$6,LISTAS!$I$6,IF(E32=LISTAS!$H$7,LISTAS!$I$7,IF(E32=LISTAS!$H$8,LISTAS!$I$8,IF(E32=LISTAS!$H$9,LISTAS!$I$9,IF(E32=LISTAS!$H$10,LISTAS!$I$10,IF(E32=LISTAS!$H$11,LISTAS!$I$11,IF(E32=LISTAS!$H$12,LISTAS!$I$12,IF(E32=LISTAS!$H$15,LISTAS!$I$15,IF(E32=LISTAS!$H$18,LISTAS!$I$18,"SELECCIONE PRIMERO LA ACTIVIDAD")))))))))))))</f>
        <v>SELECCIONE PRIMERO LA ACTIVIDAD</v>
      </c>
      <c r="E32" s="135"/>
      <c r="F32" s="135"/>
      <c r="G32" s="134"/>
      <c r="H32" s="136"/>
      <c r="I32" s="136"/>
      <c r="J32" s="136"/>
      <c r="K32" s="136"/>
      <c r="L32" s="136"/>
      <c r="M32" s="136"/>
      <c r="N32" s="137">
        <f t="shared" si="6"/>
        <v>0</v>
      </c>
      <c r="O32" s="138"/>
      <c r="P32" s="138"/>
      <c r="Q32" s="138"/>
      <c r="R32" s="138"/>
      <c r="S32" s="138"/>
      <c r="T32" s="138"/>
      <c r="U32" s="138">
        <f t="shared" si="7"/>
        <v>0</v>
      </c>
      <c r="V32" s="139"/>
      <c r="W32" s="140" t="str">
        <f t="shared" si="8"/>
        <v/>
      </c>
      <c r="X32" s="141" t="str">
        <f>IFERROR(VLOOKUP(Y32,[4]LISTAS!$C$2:$D$105,2,0),"INGRESE NOMBRE DEL ITEM")</f>
        <v>INGRESE NOMBRE DEL ITEM</v>
      </c>
      <c r="Y32" s="135"/>
      <c r="Z32" s="139"/>
      <c r="AA32" s="139"/>
      <c r="AB32" s="139"/>
      <c r="AC32" s="139"/>
      <c r="AD32" s="139"/>
      <c r="AE32" s="139"/>
      <c r="AF32" s="139">
        <f t="shared" si="9"/>
        <v>0</v>
      </c>
      <c r="AG32" s="142"/>
      <c r="AH32" s="142"/>
      <c r="AI32" s="142"/>
      <c r="AJ32" s="142"/>
      <c r="AK32" s="142"/>
      <c r="AL32" s="142"/>
      <c r="AM32" s="142">
        <f t="shared" si="10"/>
        <v>0</v>
      </c>
    </row>
    <row r="33" spans="1:39" ht="24">
      <c r="A33" s="134"/>
      <c r="B33" s="134"/>
      <c r="C33" s="134" t="str">
        <f>IF(B33&lt;&gt;0,LISTAS!$B$2,"COLUMNA SE CARGA AUTOMATICAMENTE")</f>
        <v>COLUMNA SE CARGA AUTOMATICAMENTE</v>
      </c>
      <c r="D33" s="134" t="str">
        <f>IF(E33=LISTAS!$H$2,LISTAS!$I$2,IF(E33=LISTAS!$H$3,LISTAS!$I$3,IF(E33=LISTAS!$H$4,LISTAS!$I$4,IF(E33=LISTAS!$H$5,LISTAS!$I$5,IF(E33=LISTAS!$H$6,LISTAS!$I$6,IF(E33=LISTAS!$H$7,LISTAS!$I$7,IF(E33=LISTAS!$H$8,LISTAS!$I$8,IF(E33=LISTAS!$H$9,LISTAS!$I$9,IF(E33=LISTAS!$H$10,LISTAS!$I$10,IF(E33=LISTAS!$H$11,LISTAS!$I$11,IF(E33=LISTAS!$H$12,LISTAS!$I$12,IF(E33=LISTAS!$H$15,LISTAS!$I$15,IF(E33=LISTAS!$H$18,LISTAS!$I$18,"SELECCIONE PRIMERO LA ACTIVIDAD")))))))))))))</f>
        <v>SELECCIONE PRIMERO LA ACTIVIDAD</v>
      </c>
      <c r="E33" s="135"/>
      <c r="F33" s="135"/>
      <c r="G33" s="134"/>
      <c r="H33" s="136"/>
      <c r="I33" s="136"/>
      <c r="J33" s="136"/>
      <c r="K33" s="136"/>
      <c r="L33" s="136"/>
      <c r="M33" s="136"/>
      <c r="N33" s="137">
        <f t="shared" si="6"/>
        <v>0</v>
      </c>
      <c r="O33" s="138"/>
      <c r="P33" s="138"/>
      <c r="Q33" s="138"/>
      <c r="R33" s="138"/>
      <c r="S33" s="138"/>
      <c r="T33" s="138"/>
      <c r="U33" s="138">
        <f t="shared" si="7"/>
        <v>0</v>
      </c>
      <c r="V33" s="139"/>
      <c r="W33" s="140" t="str">
        <f t="shared" si="8"/>
        <v/>
      </c>
      <c r="X33" s="141" t="str">
        <f>IFERROR(VLOOKUP(Y33,[4]LISTAS!$C$2:$D$105,2,0),"INGRESE NOMBRE DEL ITEM")</f>
        <v>INGRESE NOMBRE DEL ITEM</v>
      </c>
      <c r="Y33" s="135"/>
      <c r="Z33" s="139"/>
      <c r="AA33" s="139"/>
      <c r="AB33" s="139"/>
      <c r="AC33" s="139"/>
      <c r="AD33" s="139"/>
      <c r="AE33" s="139"/>
      <c r="AF33" s="139">
        <f t="shared" si="9"/>
        <v>0</v>
      </c>
      <c r="AG33" s="142"/>
      <c r="AH33" s="142"/>
      <c r="AI33" s="142"/>
      <c r="AJ33" s="142"/>
      <c r="AK33" s="142"/>
      <c r="AL33" s="142"/>
      <c r="AM33" s="142">
        <f t="shared" si="10"/>
        <v>0</v>
      </c>
    </row>
    <row r="34" spans="1:39" ht="24">
      <c r="A34" s="134"/>
      <c r="B34" s="134"/>
      <c r="C34" s="134" t="str">
        <f>IF(B34&lt;&gt;0,LISTAS!$B$2,"COLUMNA SE CARGA AUTOMATICAMENTE")</f>
        <v>COLUMNA SE CARGA AUTOMATICAMENTE</v>
      </c>
      <c r="D34" s="134" t="str">
        <f>IF(E34=LISTAS!$H$2,LISTAS!$I$2,IF(E34=LISTAS!$H$3,LISTAS!$I$3,IF(E34=LISTAS!$H$4,LISTAS!$I$4,IF(E34=LISTAS!$H$5,LISTAS!$I$5,IF(E34=LISTAS!$H$6,LISTAS!$I$6,IF(E34=LISTAS!$H$7,LISTAS!$I$7,IF(E34=LISTAS!$H$8,LISTAS!$I$8,IF(E34=LISTAS!$H$9,LISTAS!$I$9,IF(E34=LISTAS!$H$10,LISTAS!$I$10,IF(E34=LISTAS!$H$11,LISTAS!$I$11,IF(E34=LISTAS!$H$12,LISTAS!$I$12,IF(E34=LISTAS!$H$15,LISTAS!$I$15,IF(E34=LISTAS!$H$18,LISTAS!$I$18,"SELECCIONE PRIMERO LA ACTIVIDAD")))))))))))))</f>
        <v>SELECCIONE PRIMERO LA ACTIVIDAD</v>
      </c>
      <c r="E34" s="135"/>
      <c r="F34" s="135"/>
      <c r="G34" s="134"/>
      <c r="H34" s="136"/>
      <c r="I34" s="136"/>
      <c r="J34" s="136"/>
      <c r="K34" s="136"/>
      <c r="L34" s="136"/>
      <c r="M34" s="136"/>
      <c r="N34" s="137">
        <f t="shared" si="6"/>
        <v>0</v>
      </c>
      <c r="O34" s="138"/>
      <c r="P34" s="138"/>
      <c r="Q34" s="138"/>
      <c r="R34" s="138"/>
      <c r="S34" s="138"/>
      <c r="T34" s="138"/>
      <c r="U34" s="138">
        <f t="shared" si="7"/>
        <v>0</v>
      </c>
      <c r="V34" s="139"/>
      <c r="W34" s="140" t="str">
        <f t="shared" si="8"/>
        <v/>
      </c>
      <c r="X34" s="141" t="str">
        <f>IFERROR(VLOOKUP(Y34,[4]LISTAS!$C$2:$D$105,2,0),"INGRESE NOMBRE DEL ITEM")</f>
        <v>INGRESE NOMBRE DEL ITEM</v>
      </c>
      <c r="Y34" s="135"/>
      <c r="Z34" s="139"/>
      <c r="AA34" s="139"/>
      <c r="AB34" s="139"/>
      <c r="AC34" s="139"/>
      <c r="AD34" s="139"/>
      <c r="AE34" s="139"/>
      <c r="AF34" s="139">
        <f t="shared" si="9"/>
        <v>0</v>
      </c>
      <c r="AG34" s="142"/>
      <c r="AH34" s="142"/>
      <c r="AI34" s="142"/>
      <c r="AJ34" s="142"/>
      <c r="AK34" s="142"/>
      <c r="AL34" s="142"/>
      <c r="AM34" s="142">
        <f t="shared" si="10"/>
        <v>0</v>
      </c>
    </row>
    <row r="35" spans="1:39" ht="24">
      <c r="A35" s="134"/>
      <c r="B35" s="134"/>
      <c r="C35" s="134" t="str">
        <f>IF(B35&lt;&gt;0,LISTAS!$B$2,"COLUMNA SE CARGA AUTOMATICAMENTE")</f>
        <v>COLUMNA SE CARGA AUTOMATICAMENTE</v>
      </c>
      <c r="D35" s="134" t="str">
        <f>IF(E35=LISTAS!$H$2,LISTAS!$I$2,IF(E35=LISTAS!$H$3,LISTAS!$I$3,IF(E35=LISTAS!$H$4,LISTAS!$I$4,IF(E35=LISTAS!$H$5,LISTAS!$I$5,IF(E35=LISTAS!$H$6,LISTAS!$I$6,IF(E35=LISTAS!$H$7,LISTAS!$I$7,IF(E35=LISTAS!$H$8,LISTAS!$I$8,IF(E35=LISTAS!$H$9,LISTAS!$I$9,IF(E35=LISTAS!$H$10,LISTAS!$I$10,IF(E35=LISTAS!$H$11,LISTAS!$I$11,IF(E35=LISTAS!$H$12,LISTAS!$I$12,IF(E35=LISTAS!$H$15,LISTAS!$I$15,IF(E35=LISTAS!$H$18,LISTAS!$I$18,"SELECCIONE PRIMERO LA ACTIVIDAD")))))))))))))</f>
        <v>SELECCIONE PRIMERO LA ACTIVIDAD</v>
      </c>
      <c r="E35" s="135"/>
      <c r="F35" s="135"/>
      <c r="G35" s="134"/>
      <c r="H35" s="136"/>
      <c r="I35" s="136"/>
      <c r="J35" s="136"/>
      <c r="K35" s="136"/>
      <c r="L35" s="136"/>
      <c r="M35" s="136"/>
      <c r="N35" s="137">
        <f t="shared" si="6"/>
        <v>0</v>
      </c>
      <c r="O35" s="138"/>
      <c r="P35" s="138"/>
      <c r="Q35" s="138"/>
      <c r="R35" s="138"/>
      <c r="S35" s="138"/>
      <c r="T35" s="138"/>
      <c r="U35" s="138">
        <f t="shared" si="7"/>
        <v>0</v>
      </c>
      <c r="V35" s="139"/>
      <c r="W35" s="140" t="str">
        <f t="shared" si="8"/>
        <v/>
      </c>
      <c r="X35" s="141" t="str">
        <f>IFERROR(VLOOKUP(Y35,[4]LISTAS!$C$2:$D$105,2,0),"INGRESE NOMBRE DEL ITEM")</f>
        <v>INGRESE NOMBRE DEL ITEM</v>
      </c>
      <c r="Y35" s="135"/>
      <c r="Z35" s="139"/>
      <c r="AA35" s="139"/>
      <c r="AB35" s="139"/>
      <c r="AC35" s="139"/>
      <c r="AD35" s="139"/>
      <c r="AE35" s="139"/>
      <c r="AF35" s="139">
        <f t="shared" si="9"/>
        <v>0</v>
      </c>
      <c r="AG35" s="142"/>
      <c r="AH35" s="142"/>
      <c r="AI35" s="142"/>
      <c r="AJ35" s="142"/>
      <c r="AK35" s="142"/>
      <c r="AL35" s="142"/>
      <c r="AM35" s="142">
        <f t="shared" si="10"/>
        <v>0</v>
      </c>
    </row>
    <row r="36" spans="1:39" ht="24">
      <c r="A36" s="134"/>
      <c r="B36" s="134"/>
      <c r="C36" s="134" t="str">
        <f>IF(B36&lt;&gt;0,LISTAS!$B$2,"COLUMNA SE CARGA AUTOMATICAMENTE")</f>
        <v>COLUMNA SE CARGA AUTOMATICAMENTE</v>
      </c>
      <c r="D36" s="134" t="str">
        <f>IF(E36=LISTAS!$H$2,LISTAS!$I$2,IF(E36=LISTAS!$H$3,LISTAS!$I$3,IF(E36=LISTAS!$H$4,LISTAS!$I$4,IF(E36=LISTAS!$H$5,LISTAS!$I$5,IF(E36=LISTAS!$H$6,LISTAS!$I$6,IF(E36=LISTAS!$H$7,LISTAS!$I$7,IF(E36=LISTAS!$H$8,LISTAS!$I$8,IF(E36=LISTAS!$H$9,LISTAS!$I$9,IF(E36=LISTAS!$H$10,LISTAS!$I$10,IF(E36=LISTAS!$H$11,LISTAS!$I$11,IF(E36=LISTAS!$H$12,LISTAS!$I$12,IF(E36=LISTAS!$H$15,LISTAS!$I$15,IF(E36=LISTAS!$H$18,LISTAS!$I$18,"SELECCIONE PRIMERO LA ACTIVIDAD")))))))))))))</f>
        <v>SELECCIONE PRIMERO LA ACTIVIDAD</v>
      </c>
      <c r="E36" s="135"/>
      <c r="F36" s="135"/>
      <c r="G36" s="134"/>
      <c r="H36" s="136"/>
      <c r="I36" s="136"/>
      <c r="J36" s="136"/>
      <c r="K36" s="136"/>
      <c r="L36" s="136"/>
      <c r="M36" s="136"/>
      <c r="N36" s="137">
        <f t="shared" si="6"/>
        <v>0</v>
      </c>
      <c r="O36" s="138"/>
      <c r="P36" s="138"/>
      <c r="Q36" s="138"/>
      <c r="R36" s="138"/>
      <c r="S36" s="138"/>
      <c r="T36" s="138"/>
      <c r="U36" s="138">
        <f t="shared" si="7"/>
        <v>0</v>
      </c>
      <c r="V36" s="139"/>
      <c r="W36" s="140" t="str">
        <f t="shared" si="8"/>
        <v/>
      </c>
      <c r="X36" s="141" t="str">
        <f>IFERROR(VLOOKUP(Y36,[4]LISTAS!$C$2:$D$105,2,0),"INGRESE NOMBRE DEL ITEM")</f>
        <v>INGRESE NOMBRE DEL ITEM</v>
      </c>
      <c r="Y36" s="135"/>
      <c r="Z36" s="139"/>
      <c r="AA36" s="139"/>
      <c r="AB36" s="139"/>
      <c r="AC36" s="139"/>
      <c r="AD36" s="139"/>
      <c r="AE36" s="139"/>
      <c r="AF36" s="139">
        <f t="shared" si="9"/>
        <v>0</v>
      </c>
      <c r="AG36" s="142"/>
      <c r="AH36" s="142"/>
      <c r="AI36" s="142"/>
      <c r="AJ36" s="142"/>
      <c r="AK36" s="142"/>
      <c r="AL36" s="142"/>
      <c r="AM36" s="142">
        <f t="shared" si="10"/>
        <v>0</v>
      </c>
    </row>
    <row r="37" spans="1:39" ht="24">
      <c r="A37" s="134"/>
      <c r="B37" s="134"/>
      <c r="C37" s="134" t="str">
        <f>IF(B37&lt;&gt;0,LISTAS!$B$2,"COLUMNA SE CARGA AUTOMATICAMENTE")</f>
        <v>COLUMNA SE CARGA AUTOMATICAMENTE</v>
      </c>
      <c r="D37" s="134" t="str">
        <f>IF(E37=LISTAS!$H$2,LISTAS!$I$2,IF(E37=LISTAS!$H$3,LISTAS!$I$3,IF(E37=LISTAS!$H$4,LISTAS!$I$4,IF(E37=LISTAS!$H$5,LISTAS!$I$5,IF(E37=LISTAS!$H$6,LISTAS!$I$6,IF(E37=LISTAS!$H$7,LISTAS!$I$7,IF(E37=LISTAS!$H$8,LISTAS!$I$8,IF(E37=LISTAS!$H$9,LISTAS!$I$9,IF(E37=LISTAS!$H$10,LISTAS!$I$10,IF(E37=LISTAS!$H$11,LISTAS!$I$11,IF(E37=LISTAS!$H$12,LISTAS!$I$12,IF(E37=LISTAS!$H$15,LISTAS!$I$15,IF(E37=LISTAS!$H$18,LISTAS!$I$18,"SELECCIONE PRIMERO LA ACTIVIDAD")))))))))))))</f>
        <v>SELECCIONE PRIMERO LA ACTIVIDAD</v>
      </c>
      <c r="E37" s="135"/>
      <c r="F37" s="135"/>
      <c r="G37" s="134"/>
      <c r="H37" s="136"/>
      <c r="I37" s="136"/>
      <c r="J37" s="136"/>
      <c r="K37" s="136"/>
      <c r="L37" s="136"/>
      <c r="M37" s="136"/>
      <c r="N37" s="137">
        <f t="shared" si="6"/>
        <v>0</v>
      </c>
      <c r="O37" s="138"/>
      <c r="P37" s="138"/>
      <c r="Q37" s="138"/>
      <c r="R37" s="138"/>
      <c r="S37" s="138"/>
      <c r="T37" s="138"/>
      <c r="U37" s="138">
        <f t="shared" si="7"/>
        <v>0</v>
      </c>
      <c r="V37" s="139"/>
      <c r="W37" s="140" t="str">
        <f t="shared" si="8"/>
        <v/>
      </c>
      <c r="X37" s="141" t="str">
        <f>IFERROR(VLOOKUP(Y37,[4]LISTAS!$C$2:$D$105,2,0),"INGRESE NOMBRE DEL ITEM")</f>
        <v>INGRESE NOMBRE DEL ITEM</v>
      </c>
      <c r="Y37" s="135"/>
      <c r="Z37" s="139"/>
      <c r="AA37" s="139"/>
      <c r="AB37" s="139"/>
      <c r="AC37" s="139"/>
      <c r="AD37" s="139"/>
      <c r="AE37" s="139"/>
      <c r="AF37" s="139">
        <f t="shared" si="9"/>
        <v>0</v>
      </c>
      <c r="AG37" s="142"/>
      <c r="AH37" s="142"/>
      <c r="AI37" s="142"/>
      <c r="AJ37" s="142"/>
      <c r="AK37" s="142"/>
      <c r="AL37" s="142"/>
      <c r="AM37" s="142">
        <f t="shared" si="10"/>
        <v>0</v>
      </c>
    </row>
    <row r="38" spans="1:39" ht="24">
      <c r="A38" s="134"/>
      <c r="B38" s="134"/>
      <c r="C38" s="134" t="str">
        <f>IF(B38&lt;&gt;0,LISTAS!$B$2,"COLUMNA SE CARGA AUTOMATICAMENTE")</f>
        <v>COLUMNA SE CARGA AUTOMATICAMENTE</v>
      </c>
      <c r="D38" s="134" t="str">
        <f>IF(E38=LISTAS!$H$2,LISTAS!$I$2,IF(E38=LISTAS!$H$3,LISTAS!$I$3,IF(E38=LISTAS!$H$4,LISTAS!$I$4,IF(E38=LISTAS!$H$5,LISTAS!$I$5,IF(E38=LISTAS!$H$6,LISTAS!$I$6,IF(E38=LISTAS!$H$7,LISTAS!$I$7,IF(E38=LISTAS!$H$8,LISTAS!$I$8,IF(E38=LISTAS!$H$9,LISTAS!$I$9,IF(E38=LISTAS!$H$10,LISTAS!$I$10,IF(E38=LISTAS!$H$11,LISTAS!$I$11,IF(E38=LISTAS!$H$12,LISTAS!$I$12,IF(E38=LISTAS!$H$15,LISTAS!$I$15,IF(E38=LISTAS!$H$18,LISTAS!$I$18,"SELECCIONE PRIMERO LA ACTIVIDAD")))))))))))))</f>
        <v>SELECCIONE PRIMERO LA ACTIVIDAD</v>
      </c>
      <c r="E38" s="135"/>
      <c r="F38" s="135"/>
      <c r="G38" s="134"/>
      <c r="H38" s="136"/>
      <c r="I38" s="136"/>
      <c r="J38" s="136"/>
      <c r="K38" s="136"/>
      <c r="L38" s="136"/>
      <c r="M38" s="136"/>
      <c r="N38" s="137">
        <f t="shared" si="6"/>
        <v>0</v>
      </c>
      <c r="O38" s="138"/>
      <c r="P38" s="138"/>
      <c r="Q38" s="138"/>
      <c r="R38" s="138"/>
      <c r="S38" s="138"/>
      <c r="T38" s="138"/>
      <c r="U38" s="138">
        <f t="shared" si="7"/>
        <v>0</v>
      </c>
      <c r="V38" s="139"/>
      <c r="W38" s="140" t="str">
        <f t="shared" si="8"/>
        <v/>
      </c>
      <c r="X38" s="141" t="str">
        <f>IFERROR(VLOOKUP(Y38,[4]LISTAS!$C$2:$D$105,2,0),"INGRESE NOMBRE DEL ITEM")</f>
        <v>INGRESE NOMBRE DEL ITEM</v>
      </c>
      <c r="Y38" s="135"/>
      <c r="Z38" s="139"/>
      <c r="AA38" s="139"/>
      <c r="AB38" s="139"/>
      <c r="AC38" s="139"/>
      <c r="AD38" s="139"/>
      <c r="AE38" s="139"/>
      <c r="AF38" s="139">
        <f t="shared" si="9"/>
        <v>0</v>
      </c>
      <c r="AG38" s="142"/>
      <c r="AH38" s="142"/>
      <c r="AI38" s="142"/>
      <c r="AJ38" s="142"/>
      <c r="AK38" s="142"/>
      <c r="AL38" s="142"/>
      <c r="AM38" s="142">
        <f t="shared" si="10"/>
        <v>0</v>
      </c>
    </row>
    <row r="39" spans="1:39" ht="24">
      <c r="A39" s="134"/>
      <c r="B39" s="134"/>
      <c r="C39" s="134" t="str">
        <f>IF(B39&lt;&gt;0,LISTAS!$B$2,"COLUMNA SE CARGA AUTOMATICAMENTE")</f>
        <v>COLUMNA SE CARGA AUTOMATICAMENTE</v>
      </c>
      <c r="D39" s="134" t="str">
        <f>IF(E39=LISTAS!$H$2,LISTAS!$I$2,IF(E39=LISTAS!$H$3,LISTAS!$I$3,IF(E39=LISTAS!$H$4,LISTAS!$I$4,IF(E39=LISTAS!$H$5,LISTAS!$I$5,IF(E39=LISTAS!$H$6,LISTAS!$I$6,IF(E39=LISTAS!$H$7,LISTAS!$I$7,IF(E39=LISTAS!$H$8,LISTAS!$I$8,IF(E39=LISTAS!$H$9,LISTAS!$I$9,IF(E39=LISTAS!$H$10,LISTAS!$I$10,IF(E39=LISTAS!$H$11,LISTAS!$I$11,IF(E39=LISTAS!$H$12,LISTAS!$I$12,IF(E39=LISTAS!$H$15,LISTAS!$I$15,IF(E39=LISTAS!$H$18,LISTAS!$I$18,"SELECCIONE PRIMERO LA ACTIVIDAD")))))))))))))</f>
        <v>SELECCIONE PRIMERO LA ACTIVIDAD</v>
      </c>
      <c r="E39" s="135"/>
      <c r="F39" s="135"/>
      <c r="G39" s="134"/>
      <c r="H39" s="136"/>
      <c r="I39" s="136"/>
      <c r="J39" s="136"/>
      <c r="K39" s="136"/>
      <c r="L39" s="136"/>
      <c r="M39" s="136"/>
      <c r="N39" s="137">
        <f t="shared" si="6"/>
        <v>0</v>
      </c>
      <c r="O39" s="138"/>
      <c r="P39" s="138"/>
      <c r="Q39" s="138"/>
      <c r="R39" s="138"/>
      <c r="S39" s="138"/>
      <c r="T39" s="138"/>
      <c r="U39" s="138">
        <f t="shared" si="7"/>
        <v>0</v>
      </c>
      <c r="V39" s="139"/>
      <c r="W39" s="140" t="str">
        <f t="shared" si="8"/>
        <v/>
      </c>
      <c r="X39" s="141" t="str">
        <f>IFERROR(VLOOKUP(Y39,[4]LISTAS!$C$2:$D$105,2,0),"INGRESE NOMBRE DEL ITEM")</f>
        <v>INGRESE NOMBRE DEL ITEM</v>
      </c>
      <c r="Y39" s="135"/>
      <c r="Z39" s="139"/>
      <c r="AA39" s="139"/>
      <c r="AB39" s="139"/>
      <c r="AC39" s="139"/>
      <c r="AD39" s="139"/>
      <c r="AE39" s="139"/>
      <c r="AF39" s="139">
        <f t="shared" si="9"/>
        <v>0</v>
      </c>
      <c r="AG39" s="142"/>
      <c r="AH39" s="142"/>
      <c r="AI39" s="142"/>
      <c r="AJ39" s="142"/>
      <c r="AK39" s="142"/>
      <c r="AL39" s="142"/>
      <c r="AM39" s="142">
        <f t="shared" si="10"/>
        <v>0</v>
      </c>
    </row>
    <row r="40" spans="1:39" ht="24">
      <c r="A40" s="134"/>
      <c r="B40" s="134"/>
      <c r="C40" s="134" t="str">
        <f>IF(B40&lt;&gt;0,LISTAS!$B$2,"COLUMNA SE CARGA AUTOMATICAMENTE")</f>
        <v>COLUMNA SE CARGA AUTOMATICAMENTE</v>
      </c>
      <c r="D40" s="134" t="str">
        <f>IF(E40=LISTAS!$H$2,LISTAS!$I$2,IF(E40=LISTAS!$H$3,LISTAS!$I$3,IF(E40=LISTAS!$H$4,LISTAS!$I$4,IF(E40=LISTAS!$H$5,LISTAS!$I$5,IF(E40=LISTAS!$H$6,LISTAS!$I$6,IF(E40=LISTAS!$H$7,LISTAS!$I$7,IF(E40=LISTAS!$H$8,LISTAS!$I$8,IF(E40=LISTAS!$H$9,LISTAS!$I$9,IF(E40=LISTAS!$H$10,LISTAS!$I$10,IF(E40=LISTAS!$H$11,LISTAS!$I$11,IF(E40=LISTAS!$H$12,LISTAS!$I$12,IF(E40=LISTAS!$H$15,LISTAS!$I$15,IF(E40=LISTAS!$H$18,LISTAS!$I$18,"SELECCIONE PRIMERO LA ACTIVIDAD")))))))))))))</f>
        <v>SELECCIONE PRIMERO LA ACTIVIDAD</v>
      </c>
      <c r="E40" s="135"/>
      <c r="F40" s="135"/>
      <c r="G40" s="134"/>
      <c r="H40" s="136"/>
      <c r="I40" s="136"/>
      <c r="J40" s="136"/>
      <c r="K40" s="136"/>
      <c r="L40" s="136"/>
      <c r="M40" s="136"/>
      <c r="N40" s="137">
        <f t="shared" si="6"/>
        <v>0</v>
      </c>
      <c r="O40" s="138"/>
      <c r="P40" s="138"/>
      <c r="Q40" s="138"/>
      <c r="R40" s="138"/>
      <c r="S40" s="138"/>
      <c r="T40" s="138"/>
      <c r="U40" s="138">
        <f t="shared" si="7"/>
        <v>0</v>
      </c>
      <c r="V40" s="139"/>
      <c r="W40" s="140" t="str">
        <f t="shared" si="8"/>
        <v/>
      </c>
      <c r="X40" s="141" t="str">
        <f>IFERROR(VLOOKUP(Y40,[4]LISTAS!$C$2:$D$105,2,0),"INGRESE NOMBRE DEL ITEM")</f>
        <v>INGRESE NOMBRE DEL ITEM</v>
      </c>
      <c r="Y40" s="135"/>
      <c r="Z40" s="139"/>
      <c r="AA40" s="139"/>
      <c r="AB40" s="139"/>
      <c r="AC40" s="139"/>
      <c r="AD40" s="139"/>
      <c r="AE40" s="139"/>
      <c r="AF40" s="139">
        <f t="shared" si="9"/>
        <v>0</v>
      </c>
      <c r="AG40" s="142"/>
      <c r="AH40" s="142"/>
      <c r="AI40" s="142"/>
      <c r="AJ40" s="142"/>
      <c r="AK40" s="142"/>
      <c r="AL40" s="142"/>
      <c r="AM40" s="142">
        <f t="shared" si="10"/>
        <v>0</v>
      </c>
    </row>
    <row r="41" spans="1:39" ht="24">
      <c r="A41" s="134"/>
      <c r="B41" s="134"/>
      <c r="C41" s="134" t="str">
        <f>IF(B41&lt;&gt;0,LISTAS!$B$2,"COLUMNA SE CARGA AUTOMATICAMENTE")</f>
        <v>COLUMNA SE CARGA AUTOMATICAMENTE</v>
      </c>
      <c r="D41" s="134" t="str">
        <f>IF(E41=LISTAS!$H$2,LISTAS!$I$2,IF(E41=LISTAS!$H$3,LISTAS!$I$3,IF(E41=LISTAS!$H$4,LISTAS!$I$4,IF(E41=LISTAS!$H$5,LISTAS!$I$5,IF(E41=LISTAS!$H$6,LISTAS!$I$6,IF(E41=LISTAS!$H$7,LISTAS!$I$7,IF(E41=LISTAS!$H$8,LISTAS!$I$8,IF(E41=LISTAS!$H$9,LISTAS!$I$9,IF(E41=LISTAS!$H$10,LISTAS!$I$10,IF(E41=LISTAS!$H$11,LISTAS!$I$11,IF(E41=LISTAS!$H$12,LISTAS!$I$12,IF(E41=LISTAS!$H$15,LISTAS!$I$15,IF(E41=LISTAS!$H$18,LISTAS!$I$18,"SELECCIONE PRIMERO LA ACTIVIDAD")))))))))))))</f>
        <v>SELECCIONE PRIMERO LA ACTIVIDAD</v>
      </c>
      <c r="E41" s="135"/>
      <c r="F41" s="135"/>
      <c r="G41" s="134"/>
      <c r="H41" s="136"/>
      <c r="I41" s="136"/>
      <c r="J41" s="136"/>
      <c r="K41" s="136"/>
      <c r="L41" s="136"/>
      <c r="M41" s="136"/>
      <c r="N41" s="137">
        <f t="shared" si="6"/>
        <v>0</v>
      </c>
      <c r="O41" s="138"/>
      <c r="P41" s="138"/>
      <c r="Q41" s="138"/>
      <c r="R41" s="138"/>
      <c r="S41" s="138"/>
      <c r="T41" s="138"/>
      <c r="U41" s="138">
        <f t="shared" si="7"/>
        <v>0</v>
      </c>
      <c r="V41" s="139"/>
      <c r="W41" s="140" t="str">
        <f t="shared" si="8"/>
        <v/>
      </c>
      <c r="X41" s="141" t="str">
        <f>IFERROR(VLOOKUP(Y41,[4]LISTAS!$C$2:$D$105,2,0),"INGRESE NOMBRE DEL ITEM")</f>
        <v>INGRESE NOMBRE DEL ITEM</v>
      </c>
      <c r="Y41" s="135"/>
      <c r="Z41" s="139"/>
      <c r="AA41" s="139"/>
      <c r="AB41" s="139"/>
      <c r="AC41" s="139"/>
      <c r="AD41" s="139"/>
      <c r="AE41" s="139"/>
      <c r="AF41" s="139">
        <f t="shared" si="9"/>
        <v>0</v>
      </c>
      <c r="AG41" s="142"/>
      <c r="AH41" s="142"/>
      <c r="AI41" s="142"/>
      <c r="AJ41" s="142"/>
      <c r="AK41" s="142"/>
      <c r="AL41" s="142"/>
      <c r="AM41" s="142">
        <f t="shared" si="10"/>
        <v>0</v>
      </c>
    </row>
    <row r="42" spans="1:39" ht="24">
      <c r="A42" s="134"/>
      <c r="B42" s="134"/>
      <c r="C42" s="134" t="str">
        <f>IF(B42&lt;&gt;0,LISTAS!$B$2,"COLUMNA SE CARGA AUTOMATICAMENTE")</f>
        <v>COLUMNA SE CARGA AUTOMATICAMENTE</v>
      </c>
      <c r="D42" s="134" t="str">
        <f>IF(E42=LISTAS!$H$2,LISTAS!$I$2,IF(E42=LISTAS!$H$3,LISTAS!$I$3,IF(E42=LISTAS!$H$4,LISTAS!$I$4,IF(E42=LISTAS!$H$5,LISTAS!$I$5,IF(E42=LISTAS!$H$6,LISTAS!$I$6,IF(E42=LISTAS!$H$7,LISTAS!$I$7,IF(E42=LISTAS!$H$8,LISTAS!$I$8,IF(E42=LISTAS!$H$9,LISTAS!$I$9,IF(E42=LISTAS!$H$10,LISTAS!$I$10,IF(E42=LISTAS!$H$11,LISTAS!$I$11,IF(E42=LISTAS!$H$12,LISTAS!$I$12,IF(E42=LISTAS!$H$15,LISTAS!$I$15,IF(E42=LISTAS!$H$18,LISTAS!$I$18,"SELECCIONE PRIMERO LA ACTIVIDAD")))))))))))))</f>
        <v>SELECCIONE PRIMERO LA ACTIVIDAD</v>
      </c>
      <c r="E42" s="135"/>
      <c r="F42" s="135"/>
      <c r="G42" s="134"/>
      <c r="H42" s="136"/>
      <c r="I42" s="136"/>
      <c r="J42" s="136"/>
      <c r="K42" s="136"/>
      <c r="L42" s="136"/>
      <c r="M42" s="136"/>
      <c r="N42" s="137">
        <f t="shared" si="6"/>
        <v>0</v>
      </c>
      <c r="O42" s="138"/>
      <c r="P42" s="138"/>
      <c r="Q42" s="138"/>
      <c r="R42" s="138"/>
      <c r="S42" s="138"/>
      <c r="T42" s="138"/>
      <c r="U42" s="138">
        <f t="shared" si="7"/>
        <v>0</v>
      </c>
      <c r="V42" s="139"/>
      <c r="W42" s="140" t="str">
        <f t="shared" si="8"/>
        <v/>
      </c>
      <c r="X42" s="141" t="str">
        <f>IFERROR(VLOOKUP(Y42,[4]LISTAS!$C$2:$D$105,2,0),"INGRESE NOMBRE DEL ITEM")</f>
        <v>INGRESE NOMBRE DEL ITEM</v>
      </c>
      <c r="Y42" s="135"/>
      <c r="Z42" s="139"/>
      <c r="AA42" s="139"/>
      <c r="AB42" s="139"/>
      <c r="AC42" s="139"/>
      <c r="AD42" s="139"/>
      <c r="AE42" s="139"/>
      <c r="AF42" s="139">
        <f t="shared" si="9"/>
        <v>0</v>
      </c>
      <c r="AG42" s="142"/>
      <c r="AH42" s="142"/>
      <c r="AI42" s="142"/>
      <c r="AJ42" s="142"/>
      <c r="AK42" s="142"/>
      <c r="AL42" s="142"/>
      <c r="AM42" s="142">
        <f t="shared" si="10"/>
        <v>0</v>
      </c>
    </row>
    <row r="43" spans="1:39" ht="36">
      <c r="A43" s="134" t="s">
        <v>93</v>
      </c>
      <c r="B43" s="134"/>
      <c r="C43" s="134" t="str">
        <f>IF(B43&lt;&gt;0,LISTAS!$B$2,"COLUMNA SE CARGA AUTOMATICAMENTE")</f>
        <v>COLUMNA SE CARGA AUTOMATICAMENTE</v>
      </c>
      <c r="D43" s="134" t="str">
        <f>IF(E43=LISTAS!$H$2,LISTAS!$I$2,IF(E43=LISTAS!$H$3,LISTAS!$I$3,IF(E43=LISTAS!$H$4,LISTAS!$I$4,IF(E43=LISTAS!$H$5,LISTAS!$I$5,IF(E43=LISTAS!$H$6,LISTAS!$I$6,IF(E43=LISTAS!$H$7,LISTAS!$I$7,IF(E43=LISTAS!$H$8,LISTAS!$I$8,IF(E43=LISTAS!$H$9,LISTAS!$I$9,IF(E43=LISTAS!$H$10,LISTAS!$I$10,IF(E43=LISTAS!$H$11,LISTAS!$I$11,IF(E43=LISTAS!$H$12,LISTAS!$I$12,IF(E43=LISTAS!$H$15,LISTAS!$I$15,IF(E43=LISTAS!$H$18,LISTAS!$I$18,"SELECCIONE PRIMERO LA ACTIVIDAD")))))))))))))</f>
        <v>SELECCIONE PRIMERO LA ACTIVIDAD</v>
      </c>
      <c r="E43" s="135"/>
      <c r="F43" s="135"/>
      <c r="G43" s="134"/>
      <c r="H43" s="136"/>
      <c r="I43" s="136"/>
      <c r="J43" s="136"/>
      <c r="K43" s="136"/>
      <c r="L43" s="136"/>
      <c r="M43" s="136"/>
      <c r="N43" s="137">
        <f t="shared" si="6"/>
        <v>0</v>
      </c>
      <c r="O43" s="138"/>
      <c r="P43" s="138"/>
      <c r="Q43" s="138"/>
      <c r="R43" s="138"/>
      <c r="S43" s="138"/>
      <c r="T43" s="138"/>
      <c r="U43" s="138">
        <f t="shared" si="7"/>
        <v>0</v>
      </c>
      <c r="V43" s="139"/>
      <c r="W43" s="140" t="str">
        <f t="shared" si="8"/>
        <v/>
      </c>
      <c r="X43" s="141" t="str">
        <f>IFERROR(VLOOKUP(Y43,[4]LISTAS!$C$2:$D$105,2,0),"INGRESE NOMBRE DEL ITEM")</f>
        <v>INGRESE NOMBRE DEL ITEM</v>
      </c>
      <c r="Y43" s="135"/>
      <c r="Z43" s="139"/>
      <c r="AA43" s="139"/>
      <c r="AB43" s="139"/>
      <c r="AC43" s="139"/>
      <c r="AD43" s="139"/>
      <c r="AE43" s="139"/>
      <c r="AF43" s="139">
        <f t="shared" si="9"/>
        <v>0</v>
      </c>
      <c r="AG43" s="142"/>
      <c r="AH43" s="142"/>
      <c r="AI43" s="142"/>
      <c r="AJ43" s="142"/>
      <c r="AK43" s="142"/>
      <c r="AL43" s="142"/>
      <c r="AM43" s="142">
        <f t="shared" si="10"/>
        <v>0</v>
      </c>
    </row>
    <row r="44" spans="1:39" ht="36">
      <c r="A44" s="134" t="s">
        <v>93</v>
      </c>
      <c r="B44" s="134"/>
      <c r="C44" s="134" t="str">
        <f>IF(B44&lt;&gt;0,LISTAS!$B$2,"COLUMNA SE CARGA AUTOMATICAMENTE")</f>
        <v>COLUMNA SE CARGA AUTOMATICAMENTE</v>
      </c>
      <c r="D44" s="134" t="str">
        <f>IF(E44=LISTAS!$H$2,LISTAS!$I$2,IF(E44=LISTAS!$H$3,LISTAS!$I$3,IF(E44=LISTAS!$H$4,LISTAS!$I$4,IF(E44=LISTAS!$H$5,LISTAS!$I$5,IF(E44=LISTAS!$H$6,LISTAS!$I$6,IF(E44=LISTAS!$H$7,LISTAS!$I$7,IF(E44=LISTAS!$H$8,LISTAS!$I$8,IF(E44=LISTAS!$H$9,LISTAS!$I$9,IF(E44=LISTAS!$H$10,LISTAS!$I$10,IF(E44=LISTAS!$H$11,LISTAS!$I$11,IF(E44=LISTAS!$H$12,LISTAS!$I$12,IF(E44=LISTAS!$H$15,LISTAS!$I$15,IF(E44=LISTAS!$H$18,LISTAS!$I$18,"SELECCIONE PRIMERO LA ACTIVIDAD")))))))))))))</f>
        <v>SELECCIONE PRIMERO LA ACTIVIDAD</v>
      </c>
      <c r="E44" s="135"/>
      <c r="F44" s="135"/>
      <c r="G44" s="134"/>
      <c r="H44" s="136"/>
      <c r="I44" s="136"/>
      <c r="J44" s="136"/>
      <c r="K44" s="136"/>
      <c r="L44" s="136"/>
      <c r="M44" s="136"/>
      <c r="N44" s="137">
        <f t="shared" si="6"/>
        <v>0</v>
      </c>
      <c r="O44" s="138"/>
      <c r="P44" s="138"/>
      <c r="Q44" s="138"/>
      <c r="R44" s="138"/>
      <c r="S44" s="138"/>
      <c r="T44" s="138"/>
      <c r="U44" s="138">
        <f t="shared" si="7"/>
        <v>0</v>
      </c>
      <c r="V44" s="139"/>
      <c r="W44" s="140" t="str">
        <f t="shared" si="8"/>
        <v/>
      </c>
      <c r="X44" s="141" t="str">
        <f>IFERROR(VLOOKUP(Y44,[4]LISTAS!$C$2:$D$105,2,0),"INGRESE NOMBRE DEL ITEM")</f>
        <v>INGRESE NOMBRE DEL ITEM</v>
      </c>
      <c r="Y44" s="135"/>
      <c r="Z44" s="139"/>
      <c r="AA44" s="139"/>
      <c r="AB44" s="139"/>
      <c r="AC44" s="139"/>
      <c r="AD44" s="139"/>
      <c r="AE44" s="139"/>
      <c r="AF44" s="139">
        <f t="shared" si="9"/>
        <v>0</v>
      </c>
      <c r="AG44" s="142"/>
      <c r="AH44" s="142"/>
      <c r="AI44" s="142"/>
      <c r="AJ44" s="142"/>
      <c r="AK44" s="142"/>
      <c r="AL44" s="142"/>
      <c r="AM44" s="142">
        <f t="shared" si="10"/>
        <v>0</v>
      </c>
    </row>
    <row r="45" spans="1:39" ht="36">
      <c r="A45" s="134" t="s">
        <v>93</v>
      </c>
      <c r="B45" s="134"/>
      <c r="C45" s="134" t="str">
        <f>IF(B45&lt;&gt;0,LISTAS!$B$2,"COLUMNA SE CARGA AUTOMATICAMENTE")</f>
        <v>COLUMNA SE CARGA AUTOMATICAMENTE</v>
      </c>
      <c r="D45" s="134" t="str">
        <f>IF(E45=LISTAS!$H$2,LISTAS!$I$2,IF(E45=LISTAS!$H$3,LISTAS!$I$3,IF(E45=LISTAS!$H$4,LISTAS!$I$4,IF(E45=LISTAS!$H$5,LISTAS!$I$5,IF(E45=LISTAS!$H$6,LISTAS!$I$6,IF(E45=LISTAS!$H$7,LISTAS!$I$7,IF(E45=LISTAS!$H$8,LISTAS!$I$8,IF(E45=LISTAS!$H$9,LISTAS!$I$9,IF(E45=LISTAS!$H$10,LISTAS!$I$10,IF(E45=LISTAS!$H$11,LISTAS!$I$11,IF(E45=LISTAS!$H$12,LISTAS!$I$12,IF(E45=LISTAS!$H$15,LISTAS!$I$15,IF(E45=LISTAS!$H$18,LISTAS!$I$18,"SELECCIONE PRIMERO LA ACTIVIDAD")))))))))))))</f>
        <v>SELECCIONE PRIMERO LA ACTIVIDAD</v>
      </c>
      <c r="E45" s="135"/>
      <c r="F45" s="135"/>
      <c r="G45" s="134"/>
      <c r="H45" s="136"/>
      <c r="I45" s="136"/>
      <c r="J45" s="136"/>
      <c r="K45" s="136"/>
      <c r="L45" s="136"/>
      <c r="M45" s="136"/>
      <c r="N45" s="137">
        <f t="shared" si="6"/>
        <v>0</v>
      </c>
      <c r="O45" s="138"/>
      <c r="P45" s="138"/>
      <c r="Q45" s="138"/>
      <c r="R45" s="138"/>
      <c r="S45" s="138"/>
      <c r="T45" s="138"/>
      <c r="U45" s="138">
        <f t="shared" si="7"/>
        <v>0</v>
      </c>
      <c r="V45" s="139"/>
      <c r="W45" s="140" t="str">
        <f t="shared" si="8"/>
        <v/>
      </c>
      <c r="X45" s="141" t="str">
        <f>IFERROR(VLOOKUP(Y45,[4]LISTAS!$C$2:$D$105,2,0),"INGRESE NOMBRE DEL ITEM")</f>
        <v>INGRESE NOMBRE DEL ITEM</v>
      </c>
      <c r="Y45" s="135"/>
      <c r="Z45" s="139"/>
      <c r="AA45" s="139"/>
      <c r="AB45" s="139"/>
      <c r="AC45" s="139"/>
      <c r="AD45" s="139"/>
      <c r="AE45" s="139"/>
      <c r="AF45" s="139">
        <f t="shared" si="9"/>
        <v>0</v>
      </c>
      <c r="AG45" s="142"/>
      <c r="AH45" s="142"/>
      <c r="AI45" s="142"/>
      <c r="AJ45" s="142"/>
      <c r="AK45" s="142"/>
      <c r="AL45" s="142"/>
      <c r="AM45" s="142">
        <f t="shared" si="10"/>
        <v>0</v>
      </c>
    </row>
    <row r="46" spans="1:39" ht="36">
      <c r="A46" s="134" t="s">
        <v>93</v>
      </c>
      <c r="B46" s="134"/>
      <c r="C46" s="134" t="str">
        <f>IF(B46&lt;&gt;0,LISTAS!$B$2,"COLUMNA SE CARGA AUTOMATICAMENTE")</f>
        <v>COLUMNA SE CARGA AUTOMATICAMENTE</v>
      </c>
      <c r="D46" s="134" t="str">
        <f>IF(E46=LISTAS!$H$2,LISTAS!$I$2,IF(E46=LISTAS!$H$3,LISTAS!$I$3,IF(E46=LISTAS!$H$4,LISTAS!$I$4,IF(E46=LISTAS!$H$5,LISTAS!$I$5,IF(E46=LISTAS!$H$6,LISTAS!$I$6,IF(E46=LISTAS!$H$7,LISTAS!$I$7,IF(E46=LISTAS!$H$8,LISTAS!$I$8,IF(E46=LISTAS!$H$9,LISTAS!$I$9,IF(E46=LISTAS!$H$10,LISTAS!$I$10,IF(E46=LISTAS!$H$11,LISTAS!$I$11,IF(E46=LISTAS!$H$12,LISTAS!$I$12,IF(E46=LISTAS!$H$15,LISTAS!$I$15,IF(E46=LISTAS!$H$18,LISTAS!$I$18,"SELECCIONE PRIMERO LA ACTIVIDAD")))))))))))))</f>
        <v>SELECCIONE PRIMERO LA ACTIVIDAD</v>
      </c>
      <c r="E46" s="135"/>
      <c r="F46" s="135"/>
      <c r="G46" s="134"/>
      <c r="H46" s="136"/>
      <c r="I46" s="136"/>
      <c r="J46" s="136"/>
      <c r="K46" s="136"/>
      <c r="L46" s="136"/>
      <c r="M46" s="136"/>
      <c r="N46" s="137">
        <f t="shared" si="6"/>
        <v>0</v>
      </c>
      <c r="O46" s="138"/>
      <c r="P46" s="138"/>
      <c r="Q46" s="138"/>
      <c r="R46" s="138"/>
      <c r="S46" s="138"/>
      <c r="T46" s="138"/>
      <c r="U46" s="138">
        <f t="shared" si="7"/>
        <v>0</v>
      </c>
      <c r="V46" s="139"/>
      <c r="W46" s="140" t="str">
        <f t="shared" si="8"/>
        <v/>
      </c>
      <c r="X46" s="141" t="str">
        <f>IFERROR(VLOOKUP(Y46,[4]LISTAS!$C$2:$D$105,2,0),"INGRESE NOMBRE DEL ITEM")</f>
        <v>INGRESE NOMBRE DEL ITEM</v>
      </c>
      <c r="Y46" s="135"/>
      <c r="Z46" s="139"/>
      <c r="AA46" s="139"/>
      <c r="AB46" s="139"/>
      <c r="AC46" s="139"/>
      <c r="AD46" s="139"/>
      <c r="AE46" s="139"/>
      <c r="AF46" s="139">
        <f t="shared" si="9"/>
        <v>0</v>
      </c>
      <c r="AG46" s="142"/>
      <c r="AH46" s="142"/>
      <c r="AI46" s="142"/>
      <c r="AJ46" s="142"/>
      <c r="AK46" s="142"/>
      <c r="AL46" s="142"/>
      <c r="AM46" s="142">
        <f t="shared" si="10"/>
        <v>0</v>
      </c>
    </row>
    <row r="47" spans="1:39" ht="36">
      <c r="A47" s="134" t="s">
        <v>93</v>
      </c>
      <c r="B47" s="134"/>
      <c r="C47" s="134" t="str">
        <f>IF(B47&lt;&gt;0,LISTAS!$B$2,"COLUMNA SE CARGA AUTOMATICAMENTE")</f>
        <v>COLUMNA SE CARGA AUTOMATICAMENTE</v>
      </c>
      <c r="D47" s="134" t="str">
        <f>IF(E47=LISTAS!$H$2,LISTAS!$I$2,IF(E47=LISTAS!$H$3,LISTAS!$I$3,IF(E47=LISTAS!$H$4,LISTAS!$I$4,IF(E47=LISTAS!$H$5,LISTAS!$I$5,IF(E47=LISTAS!$H$6,LISTAS!$I$6,IF(E47=LISTAS!$H$7,LISTAS!$I$7,IF(E47=LISTAS!$H$8,LISTAS!$I$8,IF(E47=LISTAS!$H$9,LISTAS!$I$9,IF(E47=LISTAS!$H$10,LISTAS!$I$10,IF(E47=LISTAS!$H$11,LISTAS!$I$11,IF(E47=LISTAS!$H$12,LISTAS!$I$12,IF(E47=LISTAS!$H$15,LISTAS!$I$15,IF(E47=LISTAS!$H$18,LISTAS!$I$18,"SELECCIONE PRIMERO LA ACTIVIDAD")))))))))))))</f>
        <v>SELECCIONE PRIMERO LA ACTIVIDAD</v>
      </c>
      <c r="E47" s="135"/>
      <c r="F47" s="135"/>
      <c r="G47" s="134"/>
      <c r="H47" s="136"/>
      <c r="I47" s="136"/>
      <c r="J47" s="136"/>
      <c r="K47" s="136"/>
      <c r="L47" s="136"/>
      <c r="M47" s="136"/>
      <c r="N47" s="137">
        <f t="shared" si="6"/>
        <v>0</v>
      </c>
      <c r="O47" s="138"/>
      <c r="P47" s="138"/>
      <c r="Q47" s="138"/>
      <c r="R47" s="138"/>
      <c r="S47" s="138"/>
      <c r="T47" s="138"/>
      <c r="U47" s="138">
        <f t="shared" si="7"/>
        <v>0</v>
      </c>
      <c r="V47" s="139"/>
      <c r="W47" s="140" t="str">
        <f t="shared" si="8"/>
        <v/>
      </c>
      <c r="X47" s="141" t="str">
        <f>IFERROR(VLOOKUP(Y47,[4]LISTAS!$C$2:$D$105,2,0),"INGRESE NOMBRE DEL ITEM")</f>
        <v>INGRESE NOMBRE DEL ITEM</v>
      </c>
      <c r="Y47" s="135"/>
      <c r="Z47" s="139"/>
      <c r="AA47" s="139"/>
      <c r="AB47" s="139"/>
      <c r="AC47" s="139"/>
      <c r="AD47" s="139"/>
      <c r="AE47" s="139"/>
      <c r="AF47" s="139">
        <f t="shared" si="9"/>
        <v>0</v>
      </c>
      <c r="AG47" s="142"/>
      <c r="AH47" s="142"/>
      <c r="AI47" s="142"/>
      <c r="AJ47" s="142"/>
      <c r="AK47" s="142"/>
      <c r="AL47" s="142"/>
      <c r="AM47" s="142">
        <f t="shared" si="10"/>
        <v>0</v>
      </c>
    </row>
    <row r="48" spans="1:39" ht="36">
      <c r="A48" s="134" t="s">
        <v>93</v>
      </c>
      <c r="B48" s="134"/>
      <c r="C48" s="134" t="str">
        <f>IF(B48&lt;&gt;0,LISTAS!$B$2,"COLUMNA SE CARGA AUTOMATICAMENTE")</f>
        <v>COLUMNA SE CARGA AUTOMATICAMENTE</v>
      </c>
      <c r="D48" s="134" t="str">
        <f>IF(E48=LISTAS!$H$2,LISTAS!$I$2,IF(E48=LISTAS!$H$3,LISTAS!$I$3,IF(E48=LISTAS!$H$4,LISTAS!$I$4,IF(E48=LISTAS!$H$5,LISTAS!$I$5,IF(E48=LISTAS!$H$6,LISTAS!$I$6,IF(E48=LISTAS!$H$7,LISTAS!$I$7,IF(E48=LISTAS!$H$8,LISTAS!$I$8,IF(E48=LISTAS!$H$9,LISTAS!$I$9,IF(E48=LISTAS!$H$10,LISTAS!$I$10,IF(E48=LISTAS!$H$11,LISTAS!$I$11,IF(E48=LISTAS!$H$12,LISTAS!$I$12,IF(E48=LISTAS!$H$15,LISTAS!$I$15,IF(E48=LISTAS!$H$18,LISTAS!$I$18,"SELECCIONE PRIMERO LA ACTIVIDAD")))))))))))))</f>
        <v>SELECCIONE PRIMERO LA ACTIVIDAD</v>
      </c>
      <c r="E48" s="135"/>
      <c r="F48" s="135"/>
      <c r="G48" s="134"/>
      <c r="H48" s="136"/>
      <c r="I48" s="136"/>
      <c r="J48" s="136"/>
      <c r="K48" s="136"/>
      <c r="L48" s="136"/>
      <c r="M48" s="136"/>
      <c r="N48" s="137">
        <f t="shared" si="6"/>
        <v>0</v>
      </c>
      <c r="O48" s="138"/>
      <c r="P48" s="138"/>
      <c r="Q48" s="138"/>
      <c r="R48" s="138"/>
      <c r="S48" s="138"/>
      <c r="T48" s="138"/>
      <c r="U48" s="138">
        <f t="shared" si="7"/>
        <v>0</v>
      </c>
      <c r="V48" s="139"/>
      <c r="W48" s="140" t="str">
        <f t="shared" si="8"/>
        <v/>
      </c>
      <c r="X48" s="141" t="str">
        <f>IFERROR(VLOOKUP(Y48,[4]LISTAS!$C$2:$D$105,2,0),"INGRESE NOMBRE DEL ITEM")</f>
        <v>INGRESE NOMBRE DEL ITEM</v>
      </c>
      <c r="Y48" s="135"/>
      <c r="Z48" s="139"/>
      <c r="AA48" s="139"/>
      <c r="AB48" s="139"/>
      <c r="AC48" s="139"/>
      <c r="AD48" s="139"/>
      <c r="AE48" s="139"/>
      <c r="AF48" s="139">
        <f t="shared" si="9"/>
        <v>0</v>
      </c>
      <c r="AG48" s="142"/>
      <c r="AH48" s="142"/>
      <c r="AI48" s="142"/>
      <c r="AJ48" s="142"/>
      <c r="AK48" s="142"/>
      <c r="AL48" s="142"/>
      <c r="AM48" s="142">
        <f t="shared" si="10"/>
        <v>0</v>
      </c>
    </row>
    <row r="49" spans="1:39" ht="36">
      <c r="A49" s="134" t="s">
        <v>93</v>
      </c>
      <c r="B49" s="134"/>
      <c r="C49" s="134" t="str">
        <f>IF(B49&lt;&gt;0,LISTAS!$B$2,"COLUMNA SE CARGA AUTOMATICAMENTE")</f>
        <v>COLUMNA SE CARGA AUTOMATICAMENTE</v>
      </c>
      <c r="D49" s="134" t="str">
        <f>IF(E49=LISTAS!$H$2,LISTAS!$I$2,IF(E49=LISTAS!$H$3,LISTAS!$I$3,IF(E49=LISTAS!$H$4,LISTAS!$I$4,IF(E49=LISTAS!$H$5,LISTAS!$I$5,IF(E49=LISTAS!$H$6,LISTAS!$I$6,IF(E49=LISTAS!$H$7,LISTAS!$I$7,IF(E49=LISTAS!$H$8,LISTAS!$I$8,IF(E49=LISTAS!$H$9,LISTAS!$I$9,IF(E49=LISTAS!$H$10,LISTAS!$I$10,IF(E49=LISTAS!$H$11,LISTAS!$I$11,IF(E49=LISTAS!$H$12,LISTAS!$I$12,IF(E49=LISTAS!$H$15,LISTAS!$I$15,IF(E49=LISTAS!$H$18,LISTAS!$I$18,"SELECCIONE PRIMERO LA ACTIVIDAD")))))))))))))</f>
        <v>SELECCIONE PRIMERO LA ACTIVIDAD</v>
      </c>
      <c r="E49" s="135"/>
      <c r="F49" s="135"/>
      <c r="G49" s="134"/>
      <c r="H49" s="136"/>
      <c r="I49" s="136"/>
      <c r="J49" s="136"/>
      <c r="K49" s="136"/>
      <c r="L49" s="136"/>
      <c r="M49" s="136"/>
      <c r="N49" s="137">
        <f t="shared" si="6"/>
        <v>0</v>
      </c>
      <c r="O49" s="138"/>
      <c r="P49" s="138"/>
      <c r="Q49" s="138"/>
      <c r="R49" s="138"/>
      <c r="S49" s="138"/>
      <c r="T49" s="138"/>
      <c r="U49" s="138">
        <f t="shared" si="7"/>
        <v>0</v>
      </c>
      <c r="V49" s="139"/>
      <c r="W49" s="140" t="str">
        <f t="shared" si="8"/>
        <v/>
      </c>
      <c r="X49" s="141" t="str">
        <f>IFERROR(VLOOKUP(Y49,[4]LISTAS!$C$2:$D$105,2,0),"INGRESE NOMBRE DEL ITEM")</f>
        <v>INGRESE NOMBRE DEL ITEM</v>
      </c>
      <c r="Y49" s="135"/>
      <c r="Z49" s="139"/>
      <c r="AA49" s="139"/>
      <c r="AB49" s="139"/>
      <c r="AC49" s="139"/>
      <c r="AD49" s="139"/>
      <c r="AE49" s="139"/>
      <c r="AF49" s="139">
        <f t="shared" si="9"/>
        <v>0</v>
      </c>
      <c r="AG49" s="142"/>
      <c r="AH49" s="142"/>
      <c r="AI49" s="142"/>
      <c r="AJ49" s="142"/>
      <c r="AK49" s="142"/>
      <c r="AL49" s="142"/>
      <c r="AM49" s="142">
        <f t="shared" si="10"/>
        <v>0</v>
      </c>
    </row>
    <row r="50" spans="1:39" ht="36">
      <c r="A50" s="134" t="s">
        <v>93</v>
      </c>
      <c r="B50" s="134"/>
      <c r="C50" s="134" t="str">
        <f>IF(B50&lt;&gt;0,LISTAS!$B$2,"COLUMNA SE CARGA AUTOMATICAMENTE")</f>
        <v>COLUMNA SE CARGA AUTOMATICAMENTE</v>
      </c>
      <c r="D50" s="134" t="str">
        <f>IF(E50=LISTAS!$H$2,LISTAS!$I$2,IF(E50=LISTAS!$H$3,LISTAS!$I$3,IF(E50=LISTAS!$H$4,LISTAS!$I$4,IF(E50=LISTAS!$H$5,LISTAS!$I$5,IF(E50=LISTAS!$H$6,LISTAS!$I$6,IF(E50=LISTAS!$H$7,LISTAS!$I$7,IF(E50=LISTAS!$H$8,LISTAS!$I$8,IF(E50=LISTAS!$H$9,LISTAS!$I$9,IF(E50=LISTAS!$H$10,LISTAS!$I$10,IF(E50=LISTAS!$H$11,LISTAS!$I$11,IF(E50=LISTAS!$H$12,LISTAS!$I$12,IF(E50=LISTAS!$H$15,LISTAS!$I$15,IF(E50=LISTAS!$H$18,LISTAS!$I$18,"SELECCIONE PRIMERO LA ACTIVIDAD")))))))))))))</f>
        <v>SELECCIONE PRIMERO LA ACTIVIDAD</v>
      </c>
      <c r="E50" s="135"/>
      <c r="F50" s="135"/>
      <c r="G50" s="134"/>
      <c r="H50" s="136"/>
      <c r="I50" s="136"/>
      <c r="J50" s="136"/>
      <c r="K50" s="136"/>
      <c r="L50" s="136"/>
      <c r="M50" s="136"/>
      <c r="N50" s="137">
        <f t="shared" si="6"/>
        <v>0</v>
      </c>
      <c r="O50" s="138"/>
      <c r="P50" s="138"/>
      <c r="Q50" s="138"/>
      <c r="R50" s="138"/>
      <c r="S50" s="138"/>
      <c r="T50" s="138"/>
      <c r="U50" s="138">
        <f t="shared" si="7"/>
        <v>0</v>
      </c>
      <c r="V50" s="139"/>
      <c r="W50" s="140" t="str">
        <f t="shared" si="8"/>
        <v/>
      </c>
      <c r="X50" s="141" t="str">
        <f>IFERROR(VLOOKUP(Y50,[4]LISTAS!$C$2:$D$105,2,0),"INGRESE NOMBRE DEL ITEM")</f>
        <v>INGRESE NOMBRE DEL ITEM</v>
      </c>
      <c r="Y50" s="135"/>
      <c r="Z50" s="139"/>
      <c r="AA50" s="139"/>
      <c r="AB50" s="139"/>
      <c r="AC50" s="139"/>
      <c r="AD50" s="139"/>
      <c r="AE50" s="139"/>
      <c r="AF50" s="139">
        <f t="shared" si="9"/>
        <v>0</v>
      </c>
      <c r="AG50" s="142"/>
      <c r="AH50" s="142"/>
      <c r="AI50" s="142"/>
      <c r="AJ50" s="142"/>
      <c r="AK50" s="142"/>
      <c r="AL50" s="142"/>
      <c r="AM50" s="142">
        <f t="shared" si="10"/>
        <v>0</v>
      </c>
    </row>
    <row r="51" spans="1:39" ht="36">
      <c r="A51" s="134" t="s">
        <v>93</v>
      </c>
      <c r="B51" s="134"/>
      <c r="C51" s="134" t="str">
        <f>IF(B51&lt;&gt;0,LISTAS!$B$2,"COLUMNA SE CARGA AUTOMATICAMENTE")</f>
        <v>COLUMNA SE CARGA AUTOMATICAMENTE</v>
      </c>
      <c r="D51" s="134" t="str">
        <f>IF(E51=LISTAS!$H$2,LISTAS!$I$2,IF(E51=LISTAS!$H$3,LISTAS!$I$3,IF(E51=LISTAS!$H$4,LISTAS!$I$4,IF(E51=LISTAS!$H$5,LISTAS!$I$5,IF(E51=LISTAS!$H$6,LISTAS!$I$6,IF(E51=LISTAS!$H$7,LISTAS!$I$7,IF(E51=LISTAS!$H$8,LISTAS!$I$8,IF(E51=LISTAS!$H$9,LISTAS!$I$9,IF(E51=LISTAS!$H$10,LISTAS!$I$10,IF(E51=LISTAS!$H$11,LISTAS!$I$11,IF(E51=LISTAS!$H$12,LISTAS!$I$12,IF(E51=LISTAS!$H$15,LISTAS!$I$15,IF(E51=LISTAS!$H$18,LISTAS!$I$18,"SELECCIONE PRIMERO LA ACTIVIDAD")))))))))))))</f>
        <v>SELECCIONE PRIMERO LA ACTIVIDAD</v>
      </c>
      <c r="E51" s="135"/>
      <c r="F51" s="135"/>
      <c r="G51" s="134"/>
      <c r="H51" s="136"/>
      <c r="I51" s="136"/>
      <c r="J51" s="136"/>
      <c r="K51" s="136"/>
      <c r="L51" s="136"/>
      <c r="M51" s="136"/>
      <c r="N51" s="137">
        <f t="shared" si="6"/>
        <v>0</v>
      </c>
      <c r="O51" s="138"/>
      <c r="P51" s="138"/>
      <c r="Q51" s="138"/>
      <c r="R51" s="138"/>
      <c r="S51" s="138"/>
      <c r="T51" s="138"/>
      <c r="U51" s="138">
        <f t="shared" si="7"/>
        <v>0</v>
      </c>
      <c r="V51" s="139"/>
      <c r="W51" s="140" t="str">
        <f t="shared" si="8"/>
        <v/>
      </c>
      <c r="X51" s="141" t="str">
        <f>IFERROR(VLOOKUP(Y51,[4]LISTAS!$C$2:$D$105,2,0),"INGRESE NOMBRE DEL ITEM")</f>
        <v>INGRESE NOMBRE DEL ITEM</v>
      </c>
      <c r="Y51" s="135"/>
      <c r="Z51" s="139"/>
      <c r="AA51" s="139"/>
      <c r="AB51" s="139"/>
      <c r="AC51" s="139"/>
      <c r="AD51" s="139"/>
      <c r="AE51" s="139"/>
      <c r="AF51" s="139">
        <f t="shared" si="9"/>
        <v>0</v>
      </c>
      <c r="AG51" s="142"/>
      <c r="AH51" s="142"/>
      <c r="AI51" s="142"/>
      <c r="AJ51" s="142"/>
      <c r="AK51" s="142"/>
      <c r="AL51" s="142"/>
      <c r="AM51" s="142">
        <f t="shared" si="10"/>
        <v>0</v>
      </c>
    </row>
    <row r="52" spans="1:39" ht="36">
      <c r="A52" s="134" t="s">
        <v>93</v>
      </c>
      <c r="B52" s="134"/>
      <c r="C52" s="134" t="str">
        <f>IF(B52&lt;&gt;0,LISTAS!$B$2,"COLUMNA SE CARGA AUTOMATICAMENTE")</f>
        <v>COLUMNA SE CARGA AUTOMATICAMENTE</v>
      </c>
      <c r="D52" s="134" t="str">
        <f>IF(E52=LISTAS!$H$2,LISTAS!$I$2,IF(E52=LISTAS!$H$3,LISTAS!$I$3,IF(E52=LISTAS!$H$4,LISTAS!$I$4,IF(E52=LISTAS!$H$5,LISTAS!$I$5,IF(E52=LISTAS!$H$6,LISTAS!$I$6,IF(E52=LISTAS!$H$7,LISTAS!$I$7,IF(E52=LISTAS!$H$8,LISTAS!$I$8,IF(E52=LISTAS!$H$9,LISTAS!$I$9,IF(E52=LISTAS!$H$10,LISTAS!$I$10,IF(E52=LISTAS!$H$11,LISTAS!$I$11,IF(E52=LISTAS!$H$12,LISTAS!$I$12,IF(E52=LISTAS!$H$15,LISTAS!$I$15,IF(E52=LISTAS!$H$18,LISTAS!$I$18,"SELECCIONE PRIMERO LA ACTIVIDAD")))))))))))))</f>
        <v>SELECCIONE PRIMERO LA ACTIVIDAD</v>
      </c>
      <c r="E52" s="135"/>
      <c r="F52" s="135"/>
      <c r="G52" s="134"/>
      <c r="H52" s="136"/>
      <c r="I52" s="136"/>
      <c r="J52" s="136"/>
      <c r="K52" s="136"/>
      <c r="L52" s="136"/>
      <c r="M52" s="136"/>
      <c r="N52" s="137">
        <f t="shared" si="6"/>
        <v>0</v>
      </c>
      <c r="O52" s="138"/>
      <c r="P52" s="138"/>
      <c r="Q52" s="138"/>
      <c r="R52" s="138"/>
      <c r="S52" s="138"/>
      <c r="T52" s="138"/>
      <c r="U52" s="138">
        <f t="shared" si="7"/>
        <v>0</v>
      </c>
      <c r="V52" s="139"/>
      <c r="W52" s="140" t="str">
        <f t="shared" si="8"/>
        <v/>
      </c>
      <c r="X52" s="141" t="str">
        <f>IFERROR(VLOOKUP(Y52,[4]LISTAS!$C$2:$D$105,2,0),"INGRESE NOMBRE DEL ITEM")</f>
        <v>INGRESE NOMBRE DEL ITEM</v>
      </c>
      <c r="Y52" s="135"/>
      <c r="Z52" s="139"/>
      <c r="AA52" s="139"/>
      <c r="AB52" s="139"/>
      <c r="AC52" s="139"/>
      <c r="AD52" s="139"/>
      <c r="AE52" s="139"/>
      <c r="AF52" s="139">
        <f t="shared" si="9"/>
        <v>0</v>
      </c>
      <c r="AG52" s="142"/>
      <c r="AH52" s="142"/>
      <c r="AI52" s="142"/>
      <c r="AJ52" s="142"/>
      <c r="AK52" s="142"/>
      <c r="AL52" s="142"/>
      <c r="AM52" s="142">
        <f t="shared" si="10"/>
        <v>0</v>
      </c>
    </row>
    <row r="53" spans="1:39" ht="36">
      <c r="A53" s="134" t="s">
        <v>93</v>
      </c>
      <c r="B53" s="134"/>
      <c r="C53" s="134" t="str">
        <f>IF(B53&lt;&gt;0,LISTAS!$B$2,"COLUMNA SE CARGA AUTOMATICAMENTE")</f>
        <v>COLUMNA SE CARGA AUTOMATICAMENTE</v>
      </c>
      <c r="D53" s="134" t="str">
        <f>IF(E53=LISTAS!$H$2,LISTAS!$I$2,IF(E53=LISTAS!$H$3,LISTAS!$I$3,IF(E53=LISTAS!$H$4,LISTAS!$I$4,IF(E53=LISTAS!$H$5,LISTAS!$I$5,IF(E53=LISTAS!$H$6,LISTAS!$I$6,IF(E53=LISTAS!$H$7,LISTAS!$I$7,IF(E53=LISTAS!$H$8,LISTAS!$I$8,IF(E53=LISTAS!$H$9,LISTAS!$I$9,IF(E53=LISTAS!$H$10,LISTAS!$I$10,IF(E53=LISTAS!$H$11,LISTAS!$I$11,IF(E53=LISTAS!$H$12,LISTAS!$I$12,IF(E53=LISTAS!$H$15,LISTAS!$I$15,IF(E53=LISTAS!$H$18,LISTAS!$I$18,"SELECCIONE PRIMERO LA ACTIVIDAD")))))))))))))</f>
        <v>SELECCIONE PRIMERO LA ACTIVIDAD</v>
      </c>
      <c r="E53" s="135"/>
      <c r="F53" s="135"/>
      <c r="G53" s="134"/>
      <c r="H53" s="136"/>
      <c r="I53" s="136"/>
      <c r="J53" s="136"/>
      <c r="K53" s="136"/>
      <c r="L53" s="136"/>
      <c r="M53" s="136"/>
      <c r="N53" s="137">
        <f t="shared" si="6"/>
        <v>0</v>
      </c>
      <c r="O53" s="138"/>
      <c r="P53" s="138"/>
      <c r="Q53" s="138"/>
      <c r="R53" s="138"/>
      <c r="S53" s="138"/>
      <c r="T53" s="138"/>
      <c r="U53" s="138">
        <f t="shared" si="7"/>
        <v>0</v>
      </c>
      <c r="V53" s="139"/>
      <c r="W53" s="140" t="str">
        <f t="shared" si="8"/>
        <v/>
      </c>
      <c r="X53" s="141" t="str">
        <f>IFERROR(VLOOKUP(Y53,[4]LISTAS!$C$2:$D$105,2,0),"INGRESE NOMBRE DEL ITEM")</f>
        <v>INGRESE NOMBRE DEL ITEM</v>
      </c>
      <c r="Y53" s="135"/>
      <c r="Z53" s="139"/>
      <c r="AA53" s="139"/>
      <c r="AB53" s="139"/>
      <c r="AC53" s="139"/>
      <c r="AD53" s="139"/>
      <c r="AE53" s="139"/>
      <c r="AF53" s="139">
        <f t="shared" si="9"/>
        <v>0</v>
      </c>
      <c r="AG53" s="142"/>
      <c r="AH53" s="142"/>
      <c r="AI53" s="142"/>
      <c r="AJ53" s="142"/>
      <c r="AK53" s="142"/>
      <c r="AL53" s="142"/>
      <c r="AM53" s="142">
        <f t="shared" si="10"/>
        <v>0</v>
      </c>
    </row>
    <row r="54" spans="1:39" ht="36">
      <c r="A54" s="134" t="s">
        <v>93</v>
      </c>
      <c r="B54" s="134"/>
      <c r="C54" s="134" t="str">
        <f>IF(B54&lt;&gt;0,LISTAS!$B$2,"COLUMNA SE CARGA AUTOMATICAMENTE")</f>
        <v>COLUMNA SE CARGA AUTOMATICAMENTE</v>
      </c>
      <c r="D54" s="134" t="str">
        <f>IF(E54=LISTAS!$H$2,LISTAS!$I$2,IF(E54=LISTAS!$H$3,LISTAS!$I$3,IF(E54=LISTAS!$H$4,LISTAS!$I$4,IF(E54=LISTAS!$H$5,LISTAS!$I$5,IF(E54=LISTAS!$H$6,LISTAS!$I$6,IF(E54=LISTAS!$H$7,LISTAS!$I$7,IF(E54=LISTAS!$H$8,LISTAS!$I$8,IF(E54=LISTAS!$H$9,LISTAS!$I$9,IF(E54=LISTAS!$H$10,LISTAS!$I$10,IF(E54=LISTAS!$H$11,LISTAS!$I$11,IF(E54=LISTAS!$H$12,LISTAS!$I$12,IF(E54=LISTAS!$H$15,LISTAS!$I$15,IF(E54=LISTAS!$H$18,LISTAS!$I$18,"SELECCIONE PRIMERO LA ACTIVIDAD")))))))))))))</f>
        <v>SELECCIONE PRIMERO LA ACTIVIDAD</v>
      </c>
      <c r="E54" s="135"/>
      <c r="F54" s="135"/>
      <c r="G54" s="134"/>
      <c r="H54" s="136"/>
      <c r="I54" s="136"/>
      <c r="J54" s="136"/>
      <c r="K54" s="136"/>
      <c r="L54" s="136"/>
      <c r="M54" s="136"/>
      <c r="N54" s="137">
        <f t="shared" si="6"/>
        <v>0</v>
      </c>
      <c r="O54" s="138"/>
      <c r="P54" s="138"/>
      <c r="Q54" s="138"/>
      <c r="R54" s="138"/>
      <c r="S54" s="138"/>
      <c r="T54" s="138"/>
      <c r="U54" s="138">
        <f t="shared" si="7"/>
        <v>0</v>
      </c>
      <c r="V54" s="139"/>
      <c r="W54" s="140" t="str">
        <f t="shared" si="8"/>
        <v/>
      </c>
      <c r="X54" s="141" t="str">
        <f>IFERROR(VLOOKUP(Y54,[4]LISTAS!$C$2:$D$105,2,0),"INGRESE NOMBRE DEL ITEM")</f>
        <v>INGRESE NOMBRE DEL ITEM</v>
      </c>
      <c r="Y54" s="135"/>
      <c r="Z54" s="139"/>
      <c r="AA54" s="139"/>
      <c r="AB54" s="139"/>
      <c r="AC54" s="139"/>
      <c r="AD54" s="139"/>
      <c r="AE54" s="139"/>
      <c r="AF54" s="139">
        <f t="shared" si="9"/>
        <v>0</v>
      </c>
      <c r="AG54" s="142"/>
      <c r="AH54" s="142"/>
      <c r="AI54" s="142"/>
      <c r="AJ54" s="142"/>
      <c r="AK54" s="142"/>
      <c r="AL54" s="142"/>
      <c r="AM54" s="142">
        <f t="shared" si="10"/>
        <v>0</v>
      </c>
    </row>
    <row r="55" spans="1:39" ht="36">
      <c r="A55" s="134" t="s">
        <v>93</v>
      </c>
      <c r="B55" s="134"/>
      <c r="C55" s="134" t="str">
        <f>IF(B55&lt;&gt;0,LISTAS!$B$2,"COLUMNA SE CARGA AUTOMATICAMENTE")</f>
        <v>COLUMNA SE CARGA AUTOMATICAMENTE</v>
      </c>
      <c r="D55" s="134" t="str">
        <f>IF(E55=LISTAS!$H$2,LISTAS!$I$2,IF(E55=LISTAS!$H$3,LISTAS!$I$3,IF(E55=LISTAS!$H$4,LISTAS!$I$4,IF(E55=LISTAS!$H$5,LISTAS!$I$5,IF(E55=LISTAS!$H$6,LISTAS!$I$6,IF(E55=LISTAS!$H$7,LISTAS!$I$7,IF(E55=LISTAS!$H$8,LISTAS!$I$8,IF(E55=LISTAS!$H$9,LISTAS!$I$9,IF(E55=LISTAS!$H$10,LISTAS!$I$10,IF(E55=LISTAS!$H$11,LISTAS!$I$11,IF(E55=LISTAS!$H$12,LISTAS!$I$12,IF(E55=LISTAS!$H$15,LISTAS!$I$15,IF(E55=LISTAS!$H$18,LISTAS!$I$18,"SELECCIONE PRIMERO LA ACTIVIDAD")))))))))))))</f>
        <v>SELECCIONE PRIMERO LA ACTIVIDAD</v>
      </c>
      <c r="E55" s="135"/>
      <c r="F55" s="135"/>
      <c r="G55" s="134"/>
      <c r="H55" s="136"/>
      <c r="I55" s="136"/>
      <c r="J55" s="136"/>
      <c r="K55" s="136"/>
      <c r="L55" s="136"/>
      <c r="M55" s="136"/>
      <c r="N55" s="137">
        <f t="shared" si="6"/>
        <v>0</v>
      </c>
      <c r="O55" s="138"/>
      <c r="P55" s="138"/>
      <c r="Q55" s="138"/>
      <c r="R55" s="138"/>
      <c r="S55" s="138"/>
      <c r="T55" s="138"/>
      <c r="U55" s="138">
        <f t="shared" si="7"/>
        <v>0</v>
      </c>
      <c r="V55" s="139"/>
      <c r="W55" s="140" t="str">
        <f t="shared" si="8"/>
        <v/>
      </c>
      <c r="X55" s="141" t="str">
        <f>IFERROR(VLOOKUP(Y55,[4]LISTAS!$C$2:$D$105,2,0),"INGRESE NOMBRE DEL ITEM")</f>
        <v>INGRESE NOMBRE DEL ITEM</v>
      </c>
      <c r="Y55" s="135"/>
      <c r="Z55" s="139"/>
      <c r="AA55" s="139"/>
      <c r="AB55" s="139"/>
      <c r="AC55" s="139"/>
      <c r="AD55" s="139"/>
      <c r="AE55" s="139"/>
      <c r="AF55" s="139">
        <f t="shared" si="9"/>
        <v>0</v>
      </c>
      <c r="AG55" s="142"/>
      <c r="AH55" s="142"/>
      <c r="AI55" s="142"/>
      <c r="AJ55" s="142"/>
      <c r="AK55" s="142"/>
      <c r="AL55" s="142"/>
      <c r="AM55" s="142">
        <f t="shared" si="10"/>
        <v>0</v>
      </c>
    </row>
    <row r="56" spans="1:39" ht="36">
      <c r="A56" s="134" t="s">
        <v>93</v>
      </c>
      <c r="B56" s="134"/>
      <c r="C56" s="134" t="str">
        <f>IF(B56&lt;&gt;0,LISTAS!$B$2,"COLUMNA SE CARGA AUTOMATICAMENTE")</f>
        <v>COLUMNA SE CARGA AUTOMATICAMENTE</v>
      </c>
      <c r="D56" s="134" t="str">
        <f>IF(E56=LISTAS!$H$2,LISTAS!$I$2,IF(E56=LISTAS!$H$3,LISTAS!$I$3,IF(E56=LISTAS!$H$4,LISTAS!$I$4,IF(E56=LISTAS!$H$5,LISTAS!$I$5,IF(E56=LISTAS!$H$6,LISTAS!$I$6,IF(E56=LISTAS!$H$7,LISTAS!$I$7,IF(E56=LISTAS!$H$8,LISTAS!$I$8,IF(E56=LISTAS!$H$9,LISTAS!$I$9,IF(E56=LISTAS!$H$10,LISTAS!$I$10,IF(E56=LISTAS!$H$11,LISTAS!$I$11,IF(E56=LISTAS!$H$12,LISTAS!$I$12,IF(E56=LISTAS!$H$15,LISTAS!$I$15,IF(E56=LISTAS!$H$18,LISTAS!$I$18,"SELECCIONE PRIMERO LA ACTIVIDAD")))))))))))))</f>
        <v>SELECCIONE PRIMERO LA ACTIVIDAD</v>
      </c>
      <c r="E56" s="135"/>
      <c r="F56" s="135"/>
      <c r="G56" s="134"/>
      <c r="H56" s="136"/>
      <c r="I56" s="136"/>
      <c r="J56" s="136"/>
      <c r="K56" s="136"/>
      <c r="L56" s="136"/>
      <c r="M56" s="136"/>
      <c r="N56" s="137">
        <f t="shared" si="6"/>
        <v>0</v>
      </c>
      <c r="O56" s="138"/>
      <c r="P56" s="138"/>
      <c r="Q56" s="138"/>
      <c r="R56" s="138"/>
      <c r="S56" s="138"/>
      <c r="T56" s="138"/>
      <c r="U56" s="138">
        <f t="shared" si="7"/>
        <v>0</v>
      </c>
      <c r="V56" s="139"/>
      <c r="W56" s="140" t="str">
        <f t="shared" si="8"/>
        <v/>
      </c>
      <c r="X56" s="141" t="str">
        <f>IFERROR(VLOOKUP(Y56,[4]LISTAS!$C$2:$D$105,2,0),"INGRESE NOMBRE DEL ITEM")</f>
        <v>INGRESE NOMBRE DEL ITEM</v>
      </c>
      <c r="Y56" s="135"/>
      <c r="Z56" s="139"/>
      <c r="AA56" s="139"/>
      <c r="AB56" s="139"/>
      <c r="AC56" s="139"/>
      <c r="AD56" s="139"/>
      <c r="AE56" s="139"/>
      <c r="AF56" s="139">
        <f t="shared" si="9"/>
        <v>0</v>
      </c>
      <c r="AG56" s="142"/>
      <c r="AH56" s="142"/>
      <c r="AI56" s="142"/>
      <c r="AJ56" s="142"/>
      <c r="AK56" s="142"/>
      <c r="AL56" s="142"/>
      <c r="AM56" s="142">
        <f t="shared" si="10"/>
        <v>0</v>
      </c>
    </row>
    <row r="57" spans="1:39" ht="36">
      <c r="A57" s="134" t="s">
        <v>93</v>
      </c>
      <c r="B57" s="134"/>
      <c r="C57" s="134" t="str">
        <f>IF(B57&lt;&gt;0,LISTAS!$B$2,"COLUMNA SE CARGA AUTOMATICAMENTE")</f>
        <v>COLUMNA SE CARGA AUTOMATICAMENTE</v>
      </c>
      <c r="D57" s="134" t="str">
        <f>IF(E57=LISTAS!$H$2,LISTAS!$I$2,IF(E57=LISTAS!$H$3,LISTAS!$I$3,IF(E57=LISTAS!$H$4,LISTAS!$I$4,IF(E57=LISTAS!$H$5,LISTAS!$I$5,IF(E57=LISTAS!$H$6,LISTAS!$I$6,IF(E57=LISTAS!$H$7,LISTAS!$I$7,IF(E57=LISTAS!$H$8,LISTAS!$I$8,IF(E57=LISTAS!$H$9,LISTAS!$I$9,IF(E57=LISTAS!$H$10,LISTAS!$I$10,IF(E57=LISTAS!$H$11,LISTAS!$I$11,IF(E57=LISTAS!$H$12,LISTAS!$I$12,IF(E57=LISTAS!$H$15,LISTAS!$I$15,IF(E57=LISTAS!$H$18,LISTAS!$I$18,"SELECCIONE PRIMERO LA ACTIVIDAD")))))))))))))</f>
        <v>SELECCIONE PRIMERO LA ACTIVIDAD</v>
      </c>
      <c r="E57" s="135"/>
      <c r="F57" s="135"/>
      <c r="G57" s="134"/>
      <c r="H57" s="136"/>
      <c r="I57" s="136"/>
      <c r="J57" s="136"/>
      <c r="K57" s="136"/>
      <c r="L57" s="136"/>
      <c r="M57" s="136"/>
      <c r="N57" s="137">
        <f t="shared" si="6"/>
        <v>0</v>
      </c>
      <c r="O57" s="138"/>
      <c r="P57" s="138"/>
      <c r="Q57" s="138"/>
      <c r="R57" s="138"/>
      <c r="S57" s="138"/>
      <c r="T57" s="138"/>
      <c r="U57" s="138">
        <f t="shared" si="7"/>
        <v>0</v>
      </c>
      <c r="V57" s="139"/>
      <c r="W57" s="140" t="str">
        <f t="shared" si="8"/>
        <v/>
      </c>
      <c r="X57" s="141" t="str">
        <f>IFERROR(VLOOKUP(Y57,[4]LISTAS!$C$2:$D$105,2,0),"INGRESE NOMBRE DEL ITEM")</f>
        <v>INGRESE NOMBRE DEL ITEM</v>
      </c>
      <c r="Y57" s="135"/>
      <c r="Z57" s="139"/>
      <c r="AA57" s="139"/>
      <c r="AB57" s="139"/>
      <c r="AC57" s="139"/>
      <c r="AD57" s="139"/>
      <c r="AE57" s="139"/>
      <c r="AF57" s="139">
        <f t="shared" si="9"/>
        <v>0</v>
      </c>
      <c r="AG57" s="142"/>
      <c r="AH57" s="142"/>
      <c r="AI57" s="142"/>
      <c r="AJ57" s="142"/>
      <c r="AK57" s="142"/>
      <c r="AL57" s="142"/>
      <c r="AM57" s="142">
        <f t="shared" si="10"/>
        <v>0</v>
      </c>
    </row>
    <row r="58" spans="1:39" ht="36">
      <c r="A58" s="134" t="s">
        <v>93</v>
      </c>
      <c r="B58" s="134"/>
      <c r="C58" s="134" t="str">
        <f>IF(B58&lt;&gt;0,LISTAS!$B$2,"COLUMNA SE CARGA AUTOMATICAMENTE")</f>
        <v>COLUMNA SE CARGA AUTOMATICAMENTE</v>
      </c>
      <c r="D58" s="134" t="str">
        <f>IF(E58=LISTAS!$H$2,LISTAS!$I$2,IF(E58=LISTAS!$H$3,LISTAS!$I$3,IF(E58=LISTAS!$H$4,LISTAS!$I$4,IF(E58=LISTAS!$H$5,LISTAS!$I$5,IF(E58=LISTAS!$H$6,LISTAS!$I$6,IF(E58=LISTAS!$H$7,LISTAS!$I$7,IF(E58=LISTAS!$H$8,LISTAS!$I$8,IF(E58=LISTAS!$H$9,LISTAS!$I$9,IF(E58=LISTAS!$H$10,LISTAS!$I$10,IF(E58=LISTAS!$H$11,LISTAS!$I$11,IF(E58=LISTAS!$H$12,LISTAS!$I$12,IF(E58=LISTAS!$H$15,LISTAS!$I$15,IF(E58=LISTAS!$H$18,LISTAS!$I$18,"SELECCIONE PRIMERO LA ACTIVIDAD")))))))))))))</f>
        <v>SELECCIONE PRIMERO LA ACTIVIDAD</v>
      </c>
      <c r="E58" s="135"/>
      <c r="F58" s="135"/>
      <c r="G58" s="134"/>
      <c r="H58" s="136"/>
      <c r="I58" s="136"/>
      <c r="J58" s="136"/>
      <c r="K58" s="136"/>
      <c r="L58" s="136"/>
      <c r="M58" s="136"/>
      <c r="N58" s="137">
        <f t="shared" si="6"/>
        <v>0</v>
      </c>
      <c r="O58" s="138"/>
      <c r="P58" s="138"/>
      <c r="Q58" s="138"/>
      <c r="R58" s="138"/>
      <c r="S58" s="138"/>
      <c r="T58" s="138"/>
      <c r="U58" s="138">
        <f t="shared" si="7"/>
        <v>0</v>
      </c>
      <c r="V58" s="139"/>
      <c r="W58" s="140" t="str">
        <f t="shared" si="8"/>
        <v/>
      </c>
      <c r="X58" s="141" t="str">
        <f>IFERROR(VLOOKUP(Y58,[4]LISTAS!$C$2:$D$105,2,0),"INGRESE NOMBRE DEL ITEM")</f>
        <v>INGRESE NOMBRE DEL ITEM</v>
      </c>
      <c r="Y58" s="135"/>
      <c r="Z58" s="139"/>
      <c r="AA58" s="139"/>
      <c r="AB58" s="139"/>
      <c r="AC58" s="139"/>
      <c r="AD58" s="139"/>
      <c r="AE58" s="139"/>
      <c r="AF58" s="139">
        <f t="shared" si="9"/>
        <v>0</v>
      </c>
      <c r="AG58" s="142"/>
      <c r="AH58" s="142"/>
      <c r="AI58" s="142"/>
      <c r="AJ58" s="142"/>
      <c r="AK58" s="142"/>
      <c r="AL58" s="142"/>
      <c r="AM58" s="142">
        <f t="shared" si="10"/>
        <v>0</v>
      </c>
    </row>
    <row r="59" spans="1:39" ht="36">
      <c r="A59" s="134" t="s">
        <v>93</v>
      </c>
      <c r="B59" s="134"/>
      <c r="C59" s="134" t="str">
        <f>IF(B59&lt;&gt;0,LISTAS!$B$2,"COLUMNA SE CARGA AUTOMATICAMENTE")</f>
        <v>COLUMNA SE CARGA AUTOMATICAMENTE</v>
      </c>
      <c r="D59" s="134" t="str">
        <f>IF(E59=LISTAS!$H$2,LISTAS!$I$2,IF(E59=LISTAS!$H$3,LISTAS!$I$3,IF(E59=LISTAS!$H$4,LISTAS!$I$4,IF(E59=LISTAS!$H$5,LISTAS!$I$5,IF(E59=LISTAS!$H$6,LISTAS!$I$6,IF(E59=LISTAS!$H$7,LISTAS!$I$7,IF(E59=LISTAS!$H$8,LISTAS!$I$8,IF(E59=LISTAS!$H$9,LISTAS!$I$9,IF(E59=LISTAS!$H$10,LISTAS!$I$10,IF(E59=LISTAS!$H$11,LISTAS!$I$11,IF(E59=LISTAS!$H$12,LISTAS!$I$12,IF(E59=LISTAS!$H$15,LISTAS!$I$15,IF(E59=LISTAS!$H$18,LISTAS!$I$18,"SELECCIONE PRIMERO LA ACTIVIDAD")))))))))))))</f>
        <v>SELECCIONE PRIMERO LA ACTIVIDAD</v>
      </c>
      <c r="E59" s="135"/>
      <c r="F59" s="135"/>
      <c r="G59" s="134"/>
      <c r="H59" s="136"/>
      <c r="I59" s="136"/>
      <c r="J59" s="136"/>
      <c r="K59" s="136"/>
      <c r="L59" s="136"/>
      <c r="M59" s="136"/>
      <c r="N59" s="137">
        <f t="shared" si="6"/>
        <v>0</v>
      </c>
      <c r="O59" s="138"/>
      <c r="P59" s="138"/>
      <c r="Q59" s="138"/>
      <c r="R59" s="138"/>
      <c r="S59" s="138"/>
      <c r="T59" s="138"/>
      <c r="U59" s="138">
        <f t="shared" si="7"/>
        <v>0</v>
      </c>
      <c r="V59" s="139"/>
      <c r="W59" s="140" t="str">
        <f t="shared" si="8"/>
        <v/>
      </c>
      <c r="X59" s="141" t="str">
        <f>IFERROR(VLOOKUP(Y59,[4]LISTAS!$C$2:$D$105,2,0),"INGRESE NOMBRE DEL ITEM")</f>
        <v>INGRESE NOMBRE DEL ITEM</v>
      </c>
      <c r="Y59" s="135"/>
      <c r="Z59" s="139"/>
      <c r="AA59" s="139"/>
      <c r="AB59" s="139"/>
      <c r="AC59" s="139"/>
      <c r="AD59" s="139"/>
      <c r="AE59" s="139"/>
      <c r="AF59" s="139">
        <f t="shared" si="9"/>
        <v>0</v>
      </c>
      <c r="AG59" s="142"/>
      <c r="AH59" s="142"/>
      <c r="AI59" s="142"/>
      <c r="AJ59" s="142"/>
      <c r="AK59" s="142"/>
      <c r="AL59" s="142"/>
      <c r="AM59" s="142">
        <f t="shared" si="10"/>
        <v>0</v>
      </c>
    </row>
    <row r="60" spans="1:39" ht="36">
      <c r="A60" s="134" t="s">
        <v>93</v>
      </c>
      <c r="B60" s="134"/>
      <c r="C60" s="134" t="str">
        <f>IF(B60&lt;&gt;0,LISTAS!$B$2,"COLUMNA SE CARGA AUTOMATICAMENTE")</f>
        <v>COLUMNA SE CARGA AUTOMATICAMENTE</v>
      </c>
      <c r="D60" s="134" t="str">
        <f>IF(E60=LISTAS!$H$2,LISTAS!$I$2,IF(E60=LISTAS!$H$3,LISTAS!$I$3,IF(E60=LISTAS!$H$4,LISTAS!$I$4,IF(E60=LISTAS!$H$5,LISTAS!$I$5,IF(E60=LISTAS!$H$6,LISTAS!$I$6,IF(E60=LISTAS!$H$7,LISTAS!$I$7,IF(E60=LISTAS!$H$8,LISTAS!$I$8,IF(E60=LISTAS!$H$9,LISTAS!$I$9,IF(E60=LISTAS!$H$10,LISTAS!$I$10,IF(E60=LISTAS!$H$11,LISTAS!$I$11,IF(E60=LISTAS!$H$12,LISTAS!$I$12,IF(E60=LISTAS!$H$15,LISTAS!$I$15,IF(E60=LISTAS!$H$18,LISTAS!$I$18,"SELECCIONE PRIMERO LA ACTIVIDAD")))))))))))))</f>
        <v>SELECCIONE PRIMERO LA ACTIVIDAD</v>
      </c>
      <c r="E60" s="135"/>
      <c r="F60" s="135"/>
      <c r="G60" s="134"/>
      <c r="H60" s="136"/>
      <c r="I60" s="136"/>
      <c r="J60" s="136"/>
      <c r="K60" s="136"/>
      <c r="L60" s="136"/>
      <c r="M60" s="136"/>
      <c r="N60" s="137">
        <f t="shared" si="6"/>
        <v>0</v>
      </c>
      <c r="O60" s="138"/>
      <c r="P60" s="138"/>
      <c r="Q60" s="138"/>
      <c r="R60" s="138"/>
      <c r="S60" s="138"/>
      <c r="T60" s="138"/>
      <c r="U60" s="138">
        <f t="shared" si="7"/>
        <v>0</v>
      </c>
      <c r="V60" s="139"/>
      <c r="W60" s="140" t="str">
        <f t="shared" si="8"/>
        <v/>
      </c>
      <c r="X60" s="141" t="str">
        <f>IFERROR(VLOOKUP(Y60,[4]LISTAS!$C$2:$D$105,2,0),"INGRESE NOMBRE DEL ITEM")</f>
        <v>INGRESE NOMBRE DEL ITEM</v>
      </c>
      <c r="Y60" s="135"/>
      <c r="Z60" s="139"/>
      <c r="AA60" s="139"/>
      <c r="AB60" s="139"/>
      <c r="AC60" s="139"/>
      <c r="AD60" s="139"/>
      <c r="AE60" s="139"/>
      <c r="AF60" s="139">
        <f t="shared" si="9"/>
        <v>0</v>
      </c>
      <c r="AG60" s="142"/>
      <c r="AH60" s="142"/>
      <c r="AI60" s="142"/>
      <c r="AJ60" s="142"/>
      <c r="AK60" s="142"/>
      <c r="AL60" s="142"/>
      <c r="AM60" s="142">
        <f t="shared" si="10"/>
        <v>0</v>
      </c>
    </row>
    <row r="61" spans="1:39" ht="36">
      <c r="A61" s="134" t="s">
        <v>93</v>
      </c>
      <c r="B61" s="134"/>
      <c r="C61" s="134" t="str">
        <f>IF(B61&lt;&gt;0,LISTAS!$B$2,"COLUMNA SE CARGA AUTOMATICAMENTE")</f>
        <v>COLUMNA SE CARGA AUTOMATICAMENTE</v>
      </c>
      <c r="D61" s="134" t="str">
        <f>IF(E61=LISTAS!$H$2,LISTAS!$I$2,IF(E61=LISTAS!$H$3,LISTAS!$I$3,IF(E61=LISTAS!$H$4,LISTAS!$I$4,IF(E61=LISTAS!$H$5,LISTAS!$I$5,IF(E61=LISTAS!$H$6,LISTAS!$I$6,IF(E61=LISTAS!$H$7,LISTAS!$I$7,IF(E61=LISTAS!$H$8,LISTAS!$I$8,IF(E61=LISTAS!$H$9,LISTAS!$I$9,IF(E61=LISTAS!$H$10,LISTAS!$I$10,IF(E61=LISTAS!$H$11,LISTAS!$I$11,IF(E61=LISTAS!$H$12,LISTAS!$I$12,IF(E61=LISTAS!$H$15,LISTAS!$I$15,IF(E61=LISTAS!$H$18,LISTAS!$I$18,"SELECCIONE PRIMERO LA ACTIVIDAD")))))))))))))</f>
        <v>SELECCIONE PRIMERO LA ACTIVIDAD</v>
      </c>
      <c r="E61" s="135"/>
      <c r="F61" s="135"/>
      <c r="G61" s="134"/>
      <c r="H61" s="136"/>
      <c r="I61" s="136"/>
      <c r="J61" s="136"/>
      <c r="K61" s="136"/>
      <c r="L61" s="136"/>
      <c r="M61" s="136"/>
      <c r="N61" s="137">
        <f t="shared" si="6"/>
        <v>0</v>
      </c>
      <c r="O61" s="138"/>
      <c r="P61" s="138"/>
      <c r="Q61" s="138"/>
      <c r="R61" s="138"/>
      <c r="S61" s="138"/>
      <c r="T61" s="138"/>
      <c r="U61" s="138">
        <f t="shared" si="7"/>
        <v>0</v>
      </c>
      <c r="V61" s="139"/>
      <c r="W61" s="140" t="str">
        <f t="shared" si="8"/>
        <v/>
      </c>
      <c r="X61" s="141" t="str">
        <f>IFERROR(VLOOKUP(Y61,[4]LISTAS!$C$2:$D$105,2,0),"INGRESE NOMBRE DEL ITEM")</f>
        <v>INGRESE NOMBRE DEL ITEM</v>
      </c>
      <c r="Y61" s="135"/>
      <c r="Z61" s="139"/>
      <c r="AA61" s="139"/>
      <c r="AB61" s="139"/>
      <c r="AC61" s="139"/>
      <c r="AD61" s="139"/>
      <c r="AE61" s="139"/>
      <c r="AF61" s="139">
        <f t="shared" si="9"/>
        <v>0</v>
      </c>
      <c r="AG61" s="142"/>
      <c r="AH61" s="142"/>
      <c r="AI61" s="142"/>
      <c r="AJ61" s="142"/>
      <c r="AK61" s="142"/>
      <c r="AL61" s="142"/>
      <c r="AM61" s="142">
        <f t="shared" si="10"/>
        <v>0</v>
      </c>
    </row>
    <row r="62" spans="1:39" ht="36">
      <c r="A62" s="134" t="s">
        <v>93</v>
      </c>
      <c r="B62" s="134"/>
      <c r="C62" s="134" t="str">
        <f>IF(B62&lt;&gt;0,LISTAS!$B$2,"COLUMNA SE CARGA AUTOMATICAMENTE")</f>
        <v>COLUMNA SE CARGA AUTOMATICAMENTE</v>
      </c>
      <c r="D62" s="134" t="str">
        <f>IF(E62=LISTAS!$H$2,LISTAS!$I$2,IF(E62=LISTAS!$H$3,LISTAS!$I$3,IF(E62=LISTAS!$H$4,LISTAS!$I$4,IF(E62=LISTAS!$H$5,LISTAS!$I$5,IF(E62=LISTAS!$H$6,LISTAS!$I$6,IF(E62=LISTAS!$H$7,LISTAS!$I$7,IF(E62=LISTAS!$H$8,LISTAS!$I$8,IF(E62=LISTAS!$H$9,LISTAS!$I$9,IF(E62=LISTAS!$H$10,LISTAS!$I$10,IF(E62=LISTAS!$H$11,LISTAS!$I$11,IF(E62=LISTAS!$H$12,LISTAS!$I$12,IF(E62=LISTAS!$H$15,LISTAS!$I$15,IF(E62=LISTAS!$H$18,LISTAS!$I$18,"SELECCIONE PRIMERO LA ACTIVIDAD")))))))))))))</f>
        <v>SELECCIONE PRIMERO LA ACTIVIDAD</v>
      </c>
      <c r="E62" s="135"/>
      <c r="F62" s="135"/>
      <c r="G62" s="134"/>
      <c r="H62" s="136"/>
      <c r="I62" s="136"/>
      <c r="J62" s="136"/>
      <c r="K62" s="136"/>
      <c r="L62" s="136"/>
      <c r="M62" s="136"/>
      <c r="N62" s="137">
        <f t="shared" si="6"/>
        <v>0</v>
      </c>
      <c r="O62" s="138"/>
      <c r="P62" s="138"/>
      <c r="Q62" s="138"/>
      <c r="R62" s="138"/>
      <c r="S62" s="138"/>
      <c r="T62" s="138"/>
      <c r="U62" s="138">
        <f t="shared" si="7"/>
        <v>0</v>
      </c>
      <c r="V62" s="139"/>
      <c r="W62" s="140" t="str">
        <f t="shared" si="8"/>
        <v/>
      </c>
      <c r="X62" s="141" t="str">
        <f>IFERROR(VLOOKUP(Y62,[4]LISTAS!$C$2:$D$105,2,0),"INGRESE NOMBRE DEL ITEM")</f>
        <v>INGRESE NOMBRE DEL ITEM</v>
      </c>
      <c r="Y62" s="135"/>
      <c r="Z62" s="139"/>
      <c r="AA62" s="139"/>
      <c r="AB62" s="139"/>
      <c r="AC62" s="139"/>
      <c r="AD62" s="139"/>
      <c r="AE62" s="139"/>
      <c r="AF62" s="139">
        <f t="shared" si="9"/>
        <v>0</v>
      </c>
      <c r="AG62" s="142"/>
      <c r="AH62" s="142"/>
      <c r="AI62" s="142"/>
      <c r="AJ62" s="142"/>
      <c r="AK62" s="142"/>
      <c r="AL62" s="142"/>
      <c r="AM62" s="142">
        <f t="shared" si="10"/>
        <v>0</v>
      </c>
    </row>
    <row r="63" spans="1:39" ht="36">
      <c r="A63" s="134" t="s">
        <v>93</v>
      </c>
      <c r="B63" s="134"/>
      <c r="C63" s="134" t="str">
        <f>IF(B63&lt;&gt;0,LISTAS!$B$2,"COLUMNA SE CARGA AUTOMATICAMENTE")</f>
        <v>COLUMNA SE CARGA AUTOMATICAMENTE</v>
      </c>
      <c r="D63" s="134" t="str">
        <f>IF(E63=LISTAS!$H$2,LISTAS!$I$2,IF(E63=LISTAS!$H$3,LISTAS!$I$3,IF(E63=LISTAS!$H$4,LISTAS!$I$4,IF(E63=LISTAS!$H$5,LISTAS!$I$5,IF(E63=LISTAS!$H$6,LISTAS!$I$6,IF(E63=LISTAS!$H$7,LISTAS!$I$7,IF(E63=LISTAS!$H$8,LISTAS!$I$8,IF(E63=LISTAS!$H$9,LISTAS!$I$9,IF(E63=LISTAS!$H$10,LISTAS!$I$10,IF(E63=LISTAS!$H$11,LISTAS!$I$11,IF(E63=LISTAS!$H$12,LISTAS!$I$12,IF(E63=LISTAS!$H$15,LISTAS!$I$15,IF(E63=LISTAS!$H$18,LISTAS!$I$18,"SELECCIONE PRIMERO LA ACTIVIDAD")))))))))))))</f>
        <v>SELECCIONE PRIMERO LA ACTIVIDAD</v>
      </c>
      <c r="E63" s="135"/>
      <c r="F63" s="135"/>
      <c r="G63" s="134"/>
      <c r="H63" s="136"/>
      <c r="I63" s="136"/>
      <c r="J63" s="136"/>
      <c r="K63" s="136"/>
      <c r="L63" s="136"/>
      <c r="M63" s="136"/>
      <c r="N63" s="137">
        <f t="shared" si="6"/>
        <v>0</v>
      </c>
      <c r="O63" s="138"/>
      <c r="P63" s="138"/>
      <c r="Q63" s="138"/>
      <c r="R63" s="138"/>
      <c r="S63" s="138"/>
      <c r="T63" s="138"/>
      <c r="U63" s="138">
        <f t="shared" si="7"/>
        <v>0</v>
      </c>
      <c r="V63" s="139"/>
      <c r="W63" s="140" t="str">
        <f t="shared" si="8"/>
        <v/>
      </c>
      <c r="X63" s="141" t="str">
        <f>IFERROR(VLOOKUP(Y63,[4]LISTAS!$C$2:$D$105,2,0),"INGRESE NOMBRE DEL ITEM")</f>
        <v>INGRESE NOMBRE DEL ITEM</v>
      </c>
      <c r="Y63" s="135"/>
      <c r="Z63" s="139"/>
      <c r="AA63" s="139"/>
      <c r="AB63" s="139"/>
      <c r="AC63" s="139"/>
      <c r="AD63" s="139"/>
      <c r="AE63" s="139"/>
      <c r="AF63" s="139">
        <f t="shared" si="9"/>
        <v>0</v>
      </c>
      <c r="AG63" s="142"/>
      <c r="AH63" s="142"/>
      <c r="AI63" s="142"/>
      <c r="AJ63" s="142"/>
      <c r="AK63" s="142"/>
      <c r="AL63" s="142"/>
      <c r="AM63" s="142">
        <f t="shared" si="10"/>
        <v>0</v>
      </c>
    </row>
    <row r="64" spans="1:39" ht="36">
      <c r="A64" s="134" t="s">
        <v>93</v>
      </c>
      <c r="B64" s="134"/>
      <c r="C64" s="134" t="str">
        <f>IF(B64&lt;&gt;0,LISTAS!$B$2,"COLUMNA SE CARGA AUTOMATICAMENTE")</f>
        <v>COLUMNA SE CARGA AUTOMATICAMENTE</v>
      </c>
      <c r="D64" s="134" t="str">
        <f>IF(E64=LISTAS!$H$2,LISTAS!$I$2,IF(E64=LISTAS!$H$3,LISTAS!$I$3,IF(E64=LISTAS!$H$4,LISTAS!$I$4,IF(E64=LISTAS!$H$5,LISTAS!$I$5,IF(E64=LISTAS!$H$6,LISTAS!$I$6,IF(E64=LISTAS!$H$7,LISTAS!$I$7,IF(E64=LISTAS!$H$8,LISTAS!$I$8,IF(E64=LISTAS!$H$9,LISTAS!$I$9,IF(E64=LISTAS!$H$10,LISTAS!$I$10,IF(E64=LISTAS!$H$11,LISTAS!$I$11,IF(E64=LISTAS!$H$12,LISTAS!$I$12,IF(E64=LISTAS!$H$15,LISTAS!$I$15,IF(E64=LISTAS!$H$18,LISTAS!$I$18,"SELECCIONE PRIMERO LA ACTIVIDAD")))))))))))))</f>
        <v>SELECCIONE PRIMERO LA ACTIVIDAD</v>
      </c>
      <c r="E64" s="135"/>
      <c r="F64" s="135"/>
      <c r="G64" s="134"/>
      <c r="H64" s="136"/>
      <c r="I64" s="136"/>
      <c r="J64" s="136"/>
      <c r="K64" s="136"/>
      <c r="L64" s="136"/>
      <c r="M64" s="136"/>
      <c r="N64" s="137">
        <f t="shared" si="6"/>
        <v>0</v>
      </c>
      <c r="O64" s="138"/>
      <c r="P64" s="138"/>
      <c r="Q64" s="138"/>
      <c r="R64" s="138"/>
      <c r="S64" s="138"/>
      <c r="T64" s="138"/>
      <c r="U64" s="138">
        <f t="shared" si="7"/>
        <v>0</v>
      </c>
      <c r="V64" s="139"/>
      <c r="W64" s="140" t="str">
        <f t="shared" si="8"/>
        <v/>
      </c>
      <c r="X64" s="141" t="str">
        <f>IFERROR(VLOOKUP(Y64,[4]LISTAS!$C$2:$D$105,2,0),"INGRESE NOMBRE DEL ITEM")</f>
        <v>INGRESE NOMBRE DEL ITEM</v>
      </c>
      <c r="Y64" s="135"/>
      <c r="Z64" s="139"/>
      <c r="AA64" s="139"/>
      <c r="AB64" s="139"/>
      <c r="AC64" s="139"/>
      <c r="AD64" s="139"/>
      <c r="AE64" s="139"/>
      <c r="AF64" s="139">
        <f t="shared" si="9"/>
        <v>0</v>
      </c>
      <c r="AG64" s="142"/>
      <c r="AH64" s="142"/>
      <c r="AI64" s="142"/>
      <c r="AJ64" s="142"/>
      <c r="AK64" s="142"/>
      <c r="AL64" s="142"/>
      <c r="AM64" s="142">
        <f t="shared" si="10"/>
        <v>0</v>
      </c>
    </row>
    <row r="65" spans="1:39" ht="36">
      <c r="A65" s="134" t="s">
        <v>93</v>
      </c>
      <c r="B65" s="134"/>
      <c r="C65" s="134" t="str">
        <f>IF(B65&lt;&gt;0,LISTAS!$B$2,"COLUMNA SE CARGA AUTOMATICAMENTE")</f>
        <v>COLUMNA SE CARGA AUTOMATICAMENTE</v>
      </c>
      <c r="D65" s="134" t="str">
        <f>IF(E65=LISTAS!$H$2,LISTAS!$I$2,IF(E65=LISTAS!$H$3,LISTAS!$I$3,IF(E65=LISTAS!$H$4,LISTAS!$I$4,IF(E65=LISTAS!$H$5,LISTAS!$I$5,IF(E65=LISTAS!$H$6,LISTAS!$I$6,IF(E65=LISTAS!$H$7,LISTAS!$I$7,IF(E65=LISTAS!$H$8,LISTAS!$I$8,IF(E65=LISTAS!$H$9,LISTAS!$I$9,IF(E65=LISTAS!$H$10,LISTAS!$I$10,IF(E65=LISTAS!$H$11,LISTAS!$I$11,IF(E65=LISTAS!$H$12,LISTAS!$I$12,IF(E65=LISTAS!$H$15,LISTAS!$I$15,IF(E65=LISTAS!$H$18,LISTAS!$I$18,"SELECCIONE PRIMERO LA ACTIVIDAD")))))))))))))</f>
        <v>SELECCIONE PRIMERO LA ACTIVIDAD</v>
      </c>
      <c r="E65" s="135"/>
      <c r="F65" s="135"/>
      <c r="G65" s="134"/>
      <c r="H65" s="136"/>
      <c r="I65" s="136"/>
      <c r="J65" s="136"/>
      <c r="K65" s="136"/>
      <c r="L65" s="136"/>
      <c r="M65" s="136"/>
      <c r="N65" s="137">
        <f t="shared" si="6"/>
        <v>0</v>
      </c>
      <c r="O65" s="138"/>
      <c r="P65" s="138"/>
      <c r="Q65" s="138"/>
      <c r="R65" s="138"/>
      <c r="S65" s="138"/>
      <c r="T65" s="138"/>
      <c r="U65" s="138">
        <f t="shared" si="7"/>
        <v>0</v>
      </c>
      <c r="V65" s="139"/>
      <c r="W65" s="140" t="str">
        <f t="shared" si="8"/>
        <v/>
      </c>
      <c r="X65" s="141" t="str">
        <f>IFERROR(VLOOKUP(Y65,[4]LISTAS!$C$2:$D$105,2,0),"INGRESE NOMBRE DEL ITEM")</f>
        <v>INGRESE NOMBRE DEL ITEM</v>
      </c>
      <c r="Y65" s="135"/>
      <c r="Z65" s="139"/>
      <c r="AA65" s="139"/>
      <c r="AB65" s="139"/>
      <c r="AC65" s="139"/>
      <c r="AD65" s="139"/>
      <c r="AE65" s="139"/>
      <c r="AF65" s="139">
        <f t="shared" si="9"/>
        <v>0</v>
      </c>
      <c r="AG65" s="142"/>
      <c r="AH65" s="142"/>
      <c r="AI65" s="142"/>
      <c r="AJ65" s="142"/>
      <c r="AK65" s="142"/>
      <c r="AL65" s="142"/>
      <c r="AM65" s="142">
        <f t="shared" si="10"/>
        <v>0</v>
      </c>
    </row>
    <row r="66" spans="1:39" ht="36">
      <c r="A66" s="134" t="s">
        <v>93</v>
      </c>
      <c r="B66" s="134"/>
      <c r="C66" s="134" t="str">
        <f>IF(B66&lt;&gt;0,LISTAS!$B$2,"COLUMNA SE CARGA AUTOMATICAMENTE")</f>
        <v>COLUMNA SE CARGA AUTOMATICAMENTE</v>
      </c>
      <c r="D66" s="134" t="str">
        <f>IF(E66=LISTAS!$H$2,LISTAS!$I$2,IF(E66=LISTAS!$H$3,LISTAS!$I$3,IF(E66=LISTAS!$H$4,LISTAS!$I$4,IF(E66=LISTAS!$H$5,LISTAS!$I$5,IF(E66=LISTAS!$H$6,LISTAS!$I$6,IF(E66=LISTAS!$H$7,LISTAS!$I$7,IF(E66=LISTAS!$H$8,LISTAS!$I$8,IF(E66=LISTAS!$H$9,LISTAS!$I$9,IF(E66=LISTAS!$H$10,LISTAS!$I$10,IF(E66=LISTAS!$H$11,LISTAS!$I$11,IF(E66=LISTAS!$H$12,LISTAS!$I$12,IF(E66=LISTAS!$H$15,LISTAS!$I$15,IF(E66=LISTAS!$H$18,LISTAS!$I$18,"SELECCIONE PRIMERO LA ACTIVIDAD")))))))))))))</f>
        <v>SELECCIONE PRIMERO LA ACTIVIDAD</v>
      </c>
      <c r="E66" s="135"/>
      <c r="F66" s="135"/>
      <c r="G66" s="134"/>
      <c r="H66" s="136"/>
      <c r="I66" s="136"/>
      <c r="J66" s="136"/>
      <c r="K66" s="136"/>
      <c r="L66" s="136"/>
      <c r="M66" s="136"/>
      <c r="N66" s="137">
        <f t="shared" si="6"/>
        <v>0</v>
      </c>
      <c r="O66" s="138"/>
      <c r="P66" s="138"/>
      <c r="Q66" s="138"/>
      <c r="R66" s="138"/>
      <c r="S66" s="138"/>
      <c r="T66" s="138"/>
      <c r="U66" s="138">
        <f t="shared" si="7"/>
        <v>0</v>
      </c>
      <c r="V66" s="139"/>
      <c r="W66" s="140" t="str">
        <f t="shared" si="8"/>
        <v/>
      </c>
      <c r="X66" s="141" t="str">
        <f>IFERROR(VLOOKUP(Y66,[4]LISTAS!$C$2:$D$105,2,0),"INGRESE NOMBRE DEL ITEM")</f>
        <v>INGRESE NOMBRE DEL ITEM</v>
      </c>
      <c r="Y66" s="135"/>
      <c r="Z66" s="139"/>
      <c r="AA66" s="139"/>
      <c r="AB66" s="139"/>
      <c r="AC66" s="139"/>
      <c r="AD66" s="139"/>
      <c r="AE66" s="139"/>
      <c r="AF66" s="139">
        <f t="shared" si="9"/>
        <v>0</v>
      </c>
      <c r="AG66" s="142"/>
      <c r="AH66" s="142"/>
      <c r="AI66" s="142"/>
      <c r="AJ66" s="142"/>
      <c r="AK66" s="142"/>
      <c r="AL66" s="142"/>
      <c r="AM66" s="142">
        <f t="shared" si="10"/>
        <v>0</v>
      </c>
    </row>
    <row r="67" spans="1:39" ht="36">
      <c r="A67" s="134" t="s">
        <v>93</v>
      </c>
      <c r="B67" s="134"/>
      <c r="C67" s="134" t="str">
        <f>IF(B67&lt;&gt;0,LISTAS!$B$2,"COLUMNA SE CARGA AUTOMATICAMENTE")</f>
        <v>COLUMNA SE CARGA AUTOMATICAMENTE</v>
      </c>
      <c r="D67" s="134" t="str">
        <f>IF(E67=LISTAS!$H$2,LISTAS!$I$2,IF(E67=LISTAS!$H$3,LISTAS!$I$3,IF(E67=LISTAS!$H$4,LISTAS!$I$4,IF(E67=LISTAS!$H$5,LISTAS!$I$5,IF(E67=LISTAS!$H$6,LISTAS!$I$6,IF(E67=LISTAS!$H$7,LISTAS!$I$7,IF(E67=LISTAS!$H$8,LISTAS!$I$8,IF(E67=LISTAS!$H$9,LISTAS!$I$9,IF(E67=LISTAS!$H$10,LISTAS!$I$10,IF(E67=LISTAS!$H$11,LISTAS!$I$11,IF(E67=LISTAS!$H$12,LISTAS!$I$12,IF(E67=LISTAS!$H$15,LISTAS!$I$15,IF(E67=LISTAS!$H$18,LISTAS!$I$18,"SELECCIONE PRIMERO LA ACTIVIDAD")))))))))))))</f>
        <v>SELECCIONE PRIMERO LA ACTIVIDAD</v>
      </c>
      <c r="E67" s="135"/>
      <c r="F67" s="135"/>
      <c r="G67" s="134"/>
      <c r="H67" s="136"/>
      <c r="I67" s="136"/>
      <c r="J67" s="136"/>
      <c r="K67" s="136"/>
      <c r="L67" s="136"/>
      <c r="M67" s="136"/>
      <c r="N67" s="137">
        <f t="shared" si="6"/>
        <v>0</v>
      </c>
      <c r="O67" s="138"/>
      <c r="P67" s="138"/>
      <c r="Q67" s="138"/>
      <c r="R67" s="138"/>
      <c r="S67" s="138"/>
      <c r="T67" s="138"/>
      <c r="U67" s="138">
        <f t="shared" si="7"/>
        <v>0</v>
      </c>
      <c r="V67" s="139"/>
      <c r="W67" s="140" t="str">
        <f t="shared" si="8"/>
        <v/>
      </c>
      <c r="X67" s="141" t="str">
        <f>IFERROR(VLOOKUP(Y67,[4]LISTAS!$C$2:$D$105,2,0),"INGRESE NOMBRE DEL ITEM")</f>
        <v>INGRESE NOMBRE DEL ITEM</v>
      </c>
      <c r="Y67" s="135"/>
      <c r="Z67" s="139"/>
      <c r="AA67" s="139"/>
      <c r="AB67" s="139"/>
      <c r="AC67" s="139"/>
      <c r="AD67" s="139"/>
      <c r="AE67" s="139"/>
      <c r="AF67" s="139">
        <f t="shared" si="9"/>
        <v>0</v>
      </c>
      <c r="AG67" s="142"/>
      <c r="AH67" s="142"/>
      <c r="AI67" s="142"/>
      <c r="AJ67" s="142"/>
      <c r="AK67" s="142"/>
      <c r="AL67" s="142"/>
      <c r="AM67" s="142">
        <f t="shared" si="10"/>
        <v>0</v>
      </c>
    </row>
    <row r="68" spans="1:39" ht="36">
      <c r="A68" s="134" t="s">
        <v>93</v>
      </c>
      <c r="B68" s="134"/>
      <c r="C68" s="134" t="str">
        <f>IF(B68&lt;&gt;0,LISTAS!$B$2,"COLUMNA SE CARGA AUTOMATICAMENTE")</f>
        <v>COLUMNA SE CARGA AUTOMATICAMENTE</v>
      </c>
      <c r="D68" s="134" t="str">
        <f>IF(E68=LISTAS!$H$2,LISTAS!$I$2,IF(E68=LISTAS!$H$3,LISTAS!$I$3,IF(E68=LISTAS!$H$4,LISTAS!$I$4,IF(E68=LISTAS!$H$5,LISTAS!$I$5,IF(E68=LISTAS!$H$6,LISTAS!$I$6,IF(E68=LISTAS!$H$7,LISTAS!$I$7,IF(E68=LISTAS!$H$8,LISTAS!$I$8,IF(E68=LISTAS!$H$9,LISTAS!$I$9,IF(E68=LISTAS!$H$10,LISTAS!$I$10,IF(E68=LISTAS!$H$11,LISTAS!$I$11,IF(E68=LISTAS!$H$12,LISTAS!$I$12,IF(E68=LISTAS!$H$15,LISTAS!$I$15,IF(E68=LISTAS!$H$18,LISTAS!$I$18,"SELECCIONE PRIMERO LA ACTIVIDAD")))))))))))))</f>
        <v>SELECCIONE PRIMERO LA ACTIVIDAD</v>
      </c>
      <c r="E68" s="135"/>
      <c r="F68" s="135"/>
      <c r="G68" s="134"/>
      <c r="H68" s="136"/>
      <c r="I68" s="136"/>
      <c r="J68" s="136"/>
      <c r="K68" s="136"/>
      <c r="L68" s="136"/>
      <c r="M68" s="136"/>
      <c r="N68" s="137">
        <f t="shared" si="6"/>
        <v>0</v>
      </c>
      <c r="O68" s="138"/>
      <c r="P68" s="138"/>
      <c r="Q68" s="138"/>
      <c r="R68" s="138"/>
      <c r="S68" s="138"/>
      <c r="T68" s="138"/>
      <c r="U68" s="138">
        <f t="shared" si="7"/>
        <v>0</v>
      </c>
      <c r="V68" s="139"/>
      <c r="W68" s="140" t="str">
        <f t="shared" si="8"/>
        <v/>
      </c>
      <c r="X68" s="141" t="str">
        <f>IFERROR(VLOOKUP(Y68,[4]LISTAS!$C$2:$D$105,2,0),"INGRESE NOMBRE DEL ITEM")</f>
        <v>INGRESE NOMBRE DEL ITEM</v>
      </c>
      <c r="Y68" s="135"/>
      <c r="Z68" s="139"/>
      <c r="AA68" s="139"/>
      <c r="AB68" s="139"/>
      <c r="AC68" s="139"/>
      <c r="AD68" s="139"/>
      <c r="AE68" s="139"/>
      <c r="AF68" s="139">
        <f t="shared" si="9"/>
        <v>0</v>
      </c>
      <c r="AG68" s="142"/>
      <c r="AH68" s="142"/>
      <c r="AI68" s="142"/>
      <c r="AJ68" s="142"/>
      <c r="AK68" s="142"/>
      <c r="AL68" s="142"/>
      <c r="AM68" s="142">
        <f t="shared" si="10"/>
        <v>0</v>
      </c>
    </row>
    <row r="69" spans="1:39" ht="36">
      <c r="A69" s="134" t="s">
        <v>93</v>
      </c>
      <c r="B69" s="134"/>
      <c r="C69" s="134" t="str">
        <f>IF(B69&lt;&gt;0,LISTAS!$B$2,"COLUMNA SE CARGA AUTOMATICAMENTE")</f>
        <v>COLUMNA SE CARGA AUTOMATICAMENTE</v>
      </c>
      <c r="D69" s="134" t="str">
        <f>IF(E69=LISTAS!$H$2,LISTAS!$I$2,IF(E69=LISTAS!$H$3,LISTAS!$I$3,IF(E69=LISTAS!$H$4,LISTAS!$I$4,IF(E69=LISTAS!$H$5,LISTAS!$I$5,IF(E69=LISTAS!$H$6,LISTAS!$I$6,IF(E69=LISTAS!$H$7,LISTAS!$I$7,IF(E69=LISTAS!$H$8,LISTAS!$I$8,IF(E69=LISTAS!$H$9,LISTAS!$I$9,IF(E69=LISTAS!$H$10,LISTAS!$I$10,IF(E69=LISTAS!$H$11,LISTAS!$I$11,IF(E69=LISTAS!$H$12,LISTAS!$I$12,IF(E69=LISTAS!$H$15,LISTAS!$I$15,IF(E69=LISTAS!$H$18,LISTAS!$I$18,"SELECCIONE PRIMERO LA ACTIVIDAD")))))))))))))</f>
        <v>SELECCIONE PRIMERO LA ACTIVIDAD</v>
      </c>
      <c r="E69" s="135"/>
      <c r="F69" s="135"/>
      <c r="G69" s="134"/>
      <c r="H69" s="136"/>
      <c r="I69" s="136"/>
      <c r="J69" s="136"/>
      <c r="K69" s="136"/>
      <c r="L69" s="136"/>
      <c r="M69" s="136"/>
      <c r="N69" s="137">
        <f t="shared" si="6"/>
        <v>0</v>
      </c>
      <c r="O69" s="138"/>
      <c r="P69" s="138"/>
      <c r="Q69" s="138"/>
      <c r="R69" s="138"/>
      <c r="S69" s="138"/>
      <c r="T69" s="138"/>
      <c r="U69" s="138">
        <f t="shared" si="7"/>
        <v>0</v>
      </c>
      <c r="V69" s="139"/>
      <c r="W69" s="140" t="str">
        <f t="shared" si="8"/>
        <v/>
      </c>
      <c r="X69" s="141" t="str">
        <f>IFERROR(VLOOKUP(Y69,[4]LISTAS!$C$2:$D$105,2,0),"INGRESE NOMBRE DEL ITEM")</f>
        <v>INGRESE NOMBRE DEL ITEM</v>
      </c>
      <c r="Y69" s="135"/>
      <c r="Z69" s="139"/>
      <c r="AA69" s="139"/>
      <c r="AB69" s="139"/>
      <c r="AC69" s="139"/>
      <c r="AD69" s="139"/>
      <c r="AE69" s="139"/>
      <c r="AF69" s="139">
        <f t="shared" si="9"/>
        <v>0</v>
      </c>
      <c r="AG69" s="142"/>
      <c r="AH69" s="142"/>
      <c r="AI69" s="142"/>
      <c r="AJ69" s="142"/>
      <c r="AK69" s="142"/>
      <c r="AL69" s="142"/>
      <c r="AM69" s="142">
        <f t="shared" si="10"/>
        <v>0</v>
      </c>
    </row>
    <row r="70" spans="1:39" ht="36">
      <c r="A70" s="134" t="s">
        <v>93</v>
      </c>
      <c r="B70" s="134"/>
      <c r="C70" s="134" t="str">
        <f>IF(B70&lt;&gt;0,LISTAS!$B$2,"COLUMNA SE CARGA AUTOMATICAMENTE")</f>
        <v>COLUMNA SE CARGA AUTOMATICAMENTE</v>
      </c>
      <c r="D70" s="134" t="str">
        <f>IF(E70=LISTAS!$H$2,LISTAS!$I$2,IF(E70=LISTAS!$H$3,LISTAS!$I$3,IF(E70=LISTAS!$H$4,LISTAS!$I$4,IF(E70=LISTAS!$H$5,LISTAS!$I$5,IF(E70=LISTAS!$H$6,LISTAS!$I$6,IF(E70=LISTAS!$H$7,LISTAS!$I$7,IF(E70=LISTAS!$H$8,LISTAS!$I$8,IF(E70=LISTAS!$H$9,LISTAS!$I$9,IF(E70=LISTAS!$H$10,LISTAS!$I$10,IF(E70=LISTAS!$H$11,LISTAS!$I$11,IF(E70=LISTAS!$H$12,LISTAS!$I$12,IF(E70=LISTAS!$H$15,LISTAS!$I$15,IF(E70=LISTAS!$H$18,LISTAS!$I$18,"SELECCIONE PRIMERO LA ACTIVIDAD")))))))))))))</f>
        <v>SELECCIONE PRIMERO LA ACTIVIDAD</v>
      </c>
      <c r="E70" s="135"/>
      <c r="F70" s="135"/>
      <c r="G70" s="134"/>
      <c r="H70" s="136"/>
      <c r="I70" s="136"/>
      <c r="J70" s="136"/>
      <c r="K70" s="136"/>
      <c r="L70" s="136"/>
      <c r="M70" s="136"/>
      <c r="N70" s="137">
        <f t="shared" si="6"/>
        <v>0</v>
      </c>
      <c r="O70" s="138"/>
      <c r="P70" s="138"/>
      <c r="Q70" s="138"/>
      <c r="R70" s="138"/>
      <c r="S70" s="138"/>
      <c r="T70" s="138"/>
      <c r="U70" s="138">
        <f t="shared" si="7"/>
        <v>0</v>
      </c>
      <c r="V70" s="139"/>
      <c r="W70" s="140" t="str">
        <f t="shared" si="8"/>
        <v/>
      </c>
      <c r="X70" s="141" t="str">
        <f>IFERROR(VLOOKUP(Y70,[4]LISTAS!$C$2:$D$105,2,0),"INGRESE NOMBRE DEL ITEM")</f>
        <v>INGRESE NOMBRE DEL ITEM</v>
      </c>
      <c r="Y70" s="135"/>
      <c r="Z70" s="139"/>
      <c r="AA70" s="139"/>
      <c r="AB70" s="139"/>
      <c r="AC70" s="139"/>
      <c r="AD70" s="139"/>
      <c r="AE70" s="139"/>
      <c r="AF70" s="139">
        <f t="shared" si="9"/>
        <v>0</v>
      </c>
      <c r="AG70" s="142"/>
      <c r="AH70" s="142"/>
      <c r="AI70" s="142"/>
      <c r="AJ70" s="142"/>
      <c r="AK70" s="142"/>
      <c r="AL70" s="142"/>
      <c r="AM70" s="142">
        <f t="shared" si="10"/>
        <v>0</v>
      </c>
    </row>
    <row r="71" spans="1:39" ht="36">
      <c r="A71" s="134" t="s">
        <v>93</v>
      </c>
      <c r="B71" s="134"/>
      <c r="C71" s="134" t="str">
        <f>IF(B71&lt;&gt;0,LISTAS!$B$2,"COLUMNA SE CARGA AUTOMATICAMENTE")</f>
        <v>COLUMNA SE CARGA AUTOMATICAMENTE</v>
      </c>
      <c r="D71" s="134" t="str">
        <f>IF(E71=LISTAS!$H$2,LISTAS!$I$2,IF(E71=LISTAS!$H$3,LISTAS!$I$3,IF(E71=LISTAS!$H$4,LISTAS!$I$4,IF(E71=LISTAS!$H$5,LISTAS!$I$5,IF(E71=LISTAS!$H$6,LISTAS!$I$6,IF(E71=LISTAS!$H$7,LISTAS!$I$7,IF(E71=LISTAS!$H$8,LISTAS!$I$8,IF(E71=LISTAS!$H$9,LISTAS!$I$9,IF(E71=LISTAS!$H$10,LISTAS!$I$10,IF(E71=LISTAS!$H$11,LISTAS!$I$11,IF(E71=LISTAS!$H$12,LISTAS!$I$12,IF(E71=LISTAS!$H$15,LISTAS!$I$15,IF(E71=LISTAS!$H$18,LISTAS!$I$18,"SELECCIONE PRIMERO LA ACTIVIDAD")))))))))))))</f>
        <v>SELECCIONE PRIMERO LA ACTIVIDAD</v>
      </c>
      <c r="E71" s="135"/>
      <c r="F71" s="135"/>
      <c r="G71" s="134"/>
      <c r="H71" s="136"/>
      <c r="I71" s="136"/>
      <c r="J71" s="136"/>
      <c r="K71" s="136"/>
      <c r="L71" s="136"/>
      <c r="M71" s="136"/>
      <c r="N71" s="137">
        <f t="shared" ref="N71:N100" si="11">SUM(H71:M71)</f>
        <v>0</v>
      </c>
      <c r="O71" s="138"/>
      <c r="P71" s="138"/>
      <c r="Q71" s="138"/>
      <c r="R71" s="138"/>
      <c r="S71" s="138"/>
      <c r="T71" s="138"/>
      <c r="U71" s="138">
        <f t="shared" ref="U71:U100" si="12">SUM(O71:T71)</f>
        <v>0</v>
      </c>
      <c r="V71" s="139"/>
      <c r="W71" s="140" t="str">
        <f t="shared" ref="W71:W100" si="13">IF(Y71="","",MID(X71,1,2))</f>
        <v/>
      </c>
      <c r="X71" s="141" t="str">
        <f>IFERROR(VLOOKUP(Y71,[4]LISTAS!$C$2:$D$105,2,0),"INGRESE NOMBRE DEL ITEM")</f>
        <v>INGRESE NOMBRE DEL ITEM</v>
      </c>
      <c r="Y71" s="135"/>
      <c r="Z71" s="139"/>
      <c r="AA71" s="139"/>
      <c r="AB71" s="139"/>
      <c r="AC71" s="139"/>
      <c r="AD71" s="139"/>
      <c r="AE71" s="139"/>
      <c r="AF71" s="139">
        <f t="shared" ref="AF71:AF95" si="14">SUM(Z71:AE71)</f>
        <v>0</v>
      </c>
      <c r="AG71" s="142"/>
      <c r="AH71" s="142"/>
      <c r="AI71" s="142"/>
      <c r="AJ71" s="142"/>
      <c r="AK71" s="142"/>
      <c r="AL71" s="142"/>
      <c r="AM71" s="142">
        <f t="shared" ref="AM71:AM95" si="15">SUM(AG71:AL71)</f>
        <v>0</v>
      </c>
    </row>
    <row r="72" spans="1:39" ht="36">
      <c r="A72" s="134" t="s">
        <v>93</v>
      </c>
      <c r="B72" s="134"/>
      <c r="C72" s="134" t="str">
        <f>IF(B72&lt;&gt;0,LISTAS!$B$2,"COLUMNA SE CARGA AUTOMATICAMENTE")</f>
        <v>COLUMNA SE CARGA AUTOMATICAMENTE</v>
      </c>
      <c r="D72" s="134" t="str">
        <f>IF(E72=LISTAS!$H$2,LISTAS!$I$2,IF(E72=LISTAS!$H$3,LISTAS!$I$3,IF(E72=LISTAS!$H$4,LISTAS!$I$4,IF(E72=LISTAS!$H$5,LISTAS!$I$5,IF(E72=LISTAS!$H$6,LISTAS!$I$6,IF(E72=LISTAS!$H$7,LISTAS!$I$7,IF(E72=LISTAS!$H$8,LISTAS!$I$8,IF(E72=LISTAS!$H$9,LISTAS!$I$9,IF(E72=LISTAS!$H$10,LISTAS!$I$10,IF(E72=LISTAS!$H$11,LISTAS!$I$11,IF(E72=LISTAS!$H$12,LISTAS!$I$12,IF(E72=LISTAS!$H$15,LISTAS!$I$15,IF(E72=LISTAS!$H$18,LISTAS!$I$18,"SELECCIONE PRIMERO LA ACTIVIDAD")))))))))))))</f>
        <v>SELECCIONE PRIMERO LA ACTIVIDAD</v>
      </c>
      <c r="E72" s="135"/>
      <c r="F72" s="135"/>
      <c r="G72" s="134"/>
      <c r="H72" s="136"/>
      <c r="I72" s="136"/>
      <c r="J72" s="136"/>
      <c r="K72" s="136"/>
      <c r="L72" s="136"/>
      <c r="M72" s="136"/>
      <c r="N72" s="137">
        <f t="shared" si="11"/>
        <v>0</v>
      </c>
      <c r="O72" s="138"/>
      <c r="P72" s="138"/>
      <c r="Q72" s="138"/>
      <c r="R72" s="138"/>
      <c r="S72" s="138"/>
      <c r="T72" s="138"/>
      <c r="U72" s="138">
        <f t="shared" si="12"/>
        <v>0</v>
      </c>
      <c r="V72" s="139"/>
      <c r="W72" s="140" t="str">
        <f t="shared" si="13"/>
        <v/>
      </c>
      <c r="X72" s="141" t="str">
        <f>IFERROR(VLOOKUP(Y72,[4]LISTAS!$C$2:$D$105,2,0),"INGRESE NOMBRE DEL ITEM")</f>
        <v>INGRESE NOMBRE DEL ITEM</v>
      </c>
      <c r="Y72" s="135"/>
      <c r="Z72" s="139"/>
      <c r="AA72" s="139"/>
      <c r="AB72" s="139"/>
      <c r="AC72" s="139"/>
      <c r="AD72" s="139"/>
      <c r="AE72" s="139"/>
      <c r="AF72" s="139">
        <f t="shared" si="14"/>
        <v>0</v>
      </c>
      <c r="AG72" s="142"/>
      <c r="AH72" s="142"/>
      <c r="AI72" s="142"/>
      <c r="AJ72" s="142"/>
      <c r="AK72" s="142"/>
      <c r="AL72" s="142"/>
      <c r="AM72" s="142">
        <f t="shared" si="15"/>
        <v>0</v>
      </c>
    </row>
    <row r="73" spans="1:39" ht="36">
      <c r="A73" s="134" t="s">
        <v>93</v>
      </c>
      <c r="B73" s="134"/>
      <c r="C73" s="134" t="str">
        <f>IF(B73&lt;&gt;0,LISTAS!$B$2,"COLUMNA SE CARGA AUTOMATICAMENTE")</f>
        <v>COLUMNA SE CARGA AUTOMATICAMENTE</v>
      </c>
      <c r="D73" s="134" t="str">
        <f>IF(E73=LISTAS!$H$2,LISTAS!$I$2,IF(E73=LISTAS!$H$3,LISTAS!$I$3,IF(E73=LISTAS!$H$4,LISTAS!$I$4,IF(E73=LISTAS!$H$5,LISTAS!$I$5,IF(E73=LISTAS!$H$6,LISTAS!$I$6,IF(E73=LISTAS!$H$7,LISTAS!$I$7,IF(E73=LISTAS!$H$8,LISTAS!$I$8,IF(E73=LISTAS!$H$9,LISTAS!$I$9,IF(E73=LISTAS!$H$10,LISTAS!$I$10,IF(E73=LISTAS!$H$11,LISTAS!$I$11,IF(E73=LISTAS!$H$12,LISTAS!$I$12,IF(E73=LISTAS!$H$15,LISTAS!$I$15,IF(E73=LISTAS!$H$18,LISTAS!$I$18,"SELECCIONE PRIMERO LA ACTIVIDAD")))))))))))))</f>
        <v>SELECCIONE PRIMERO LA ACTIVIDAD</v>
      </c>
      <c r="E73" s="135"/>
      <c r="F73" s="135"/>
      <c r="G73" s="134"/>
      <c r="H73" s="136"/>
      <c r="I73" s="136"/>
      <c r="J73" s="136"/>
      <c r="K73" s="136"/>
      <c r="L73" s="136"/>
      <c r="M73" s="136"/>
      <c r="N73" s="137">
        <f t="shared" si="11"/>
        <v>0</v>
      </c>
      <c r="O73" s="138"/>
      <c r="P73" s="138"/>
      <c r="Q73" s="138"/>
      <c r="R73" s="138"/>
      <c r="S73" s="138"/>
      <c r="T73" s="138"/>
      <c r="U73" s="138">
        <f t="shared" si="12"/>
        <v>0</v>
      </c>
      <c r="V73" s="139"/>
      <c r="W73" s="140" t="str">
        <f t="shared" si="13"/>
        <v/>
      </c>
      <c r="X73" s="141" t="str">
        <f>IFERROR(VLOOKUP(Y73,[4]LISTAS!$C$2:$D$105,2,0),"INGRESE NOMBRE DEL ITEM")</f>
        <v>INGRESE NOMBRE DEL ITEM</v>
      </c>
      <c r="Y73" s="135"/>
      <c r="Z73" s="139"/>
      <c r="AA73" s="139"/>
      <c r="AB73" s="139"/>
      <c r="AC73" s="139"/>
      <c r="AD73" s="139"/>
      <c r="AE73" s="139"/>
      <c r="AF73" s="139">
        <f t="shared" si="14"/>
        <v>0</v>
      </c>
      <c r="AG73" s="142"/>
      <c r="AH73" s="142"/>
      <c r="AI73" s="142"/>
      <c r="AJ73" s="142"/>
      <c r="AK73" s="142"/>
      <c r="AL73" s="142"/>
      <c r="AM73" s="142">
        <f t="shared" si="15"/>
        <v>0</v>
      </c>
    </row>
    <row r="74" spans="1:39" ht="36">
      <c r="A74" s="134" t="s">
        <v>93</v>
      </c>
      <c r="B74" s="134"/>
      <c r="C74" s="134" t="str">
        <f>IF(B74&lt;&gt;0,LISTAS!$B$2,"COLUMNA SE CARGA AUTOMATICAMENTE")</f>
        <v>COLUMNA SE CARGA AUTOMATICAMENTE</v>
      </c>
      <c r="D74" s="134" t="str">
        <f>IF(E74=LISTAS!$H$2,LISTAS!$I$2,IF(E74=LISTAS!$H$3,LISTAS!$I$3,IF(E74=LISTAS!$H$4,LISTAS!$I$4,IF(E74=LISTAS!$H$5,LISTAS!$I$5,IF(E74=LISTAS!$H$6,LISTAS!$I$6,IF(E74=LISTAS!$H$7,LISTAS!$I$7,IF(E74=LISTAS!$H$8,LISTAS!$I$8,IF(E74=LISTAS!$H$9,LISTAS!$I$9,IF(E74=LISTAS!$H$10,LISTAS!$I$10,IF(E74=LISTAS!$H$11,LISTAS!$I$11,IF(E74=LISTAS!$H$12,LISTAS!$I$12,IF(E74=LISTAS!$H$15,LISTAS!$I$15,IF(E74=LISTAS!$H$18,LISTAS!$I$18,"SELECCIONE PRIMERO LA ACTIVIDAD")))))))))))))</f>
        <v>SELECCIONE PRIMERO LA ACTIVIDAD</v>
      </c>
      <c r="E74" s="135"/>
      <c r="F74" s="135"/>
      <c r="G74" s="134"/>
      <c r="H74" s="136"/>
      <c r="I74" s="136"/>
      <c r="J74" s="136"/>
      <c r="K74" s="136"/>
      <c r="L74" s="136"/>
      <c r="M74" s="136"/>
      <c r="N74" s="137">
        <f t="shared" si="11"/>
        <v>0</v>
      </c>
      <c r="O74" s="138"/>
      <c r="P74" s="138"/>
      <c r="Q74" s="138"/>
      <c r="R74" s="138"/>
      <c r="S74" s="138"/>
      <c r="T74" s="138"/>
      <c r="U74" s="138">
        <f t="shared" si="12"/>
        <v>0</v>
      </c>
      <c r="V74" s="139"/>
      <c r="W74" s="140" t="str">
        <f t="shared" si="13"/>
        <v/>
      </c>
      <c r="X74" s="141" t="str">
        <f>IFERROR(VLOOKUP(Y74,[4]LISTAS!$C$2:$D$105,2,0),"INGRESE NOMBRE DEL ITEM")</f>
        <v>INGRESE NOMBRE DEL ITEM</v>
      </c>
      <c r="Y74" s="135"/>
      <c r="Z74" s="139"/>
      <c r="AA74" s="139"/>
      <c r="AB74" s="139"/>
      <c r="AC74" s="139"/>
      <c r="AD74" s="139"/>
      <c r="AE74" s="139"/>
      <c r="AF74" s="139">
        <f t="shared" si="14"/>
        <v>0</v>
      </c>
      <c r="AG74" s="142"/>
      <c r="AH74" s="142"/>
      <c r="AI74" s="142"/>
      <c r="AJ74" s="142"/>
      <c r="AK74" s="142"/>
      <c r="AL74" s="142"/>
      <c r="AM74" s="142">
        <f t="shared" si="15"/>
        <v>0</v>
      </c>
    </row>
    <row r="75" spans="1:39" ht="36">
      <c r="A75" s="134" t="s">
        <v>93</v>
      </c>
      <c r="B75" s="134"/>
      <c r="C75" s="134" t="str">
        <f>IF(B75&lt;&gt;0,LISTAS!$B$2,"COLUMNA SE CARGA AUTOMATICAMENTE")</f>
        <v>COLUMNA SE CARGA AUTOMATICAMENTE</v>
      </c>
      <c r="D75" s="134" t="str">
        <f>IF(E75=LISTAS!$H$2,LISTAS!$I$2,IF(E75=LISTAS!$H$3,LISTAS!$I$3,IF(E75=LISTAS!$H$4,LISTAS!$I$4,IF(E75=LISTAS!$H$5,LISTAS!$I$5,IF(E75=LISTAS!$H$6,LISTAS!$I$6,IF(E75=LISTAS!$H$7,LISTAS!$I$7,IF(E75=LISTAS!$H$8,LISTAS!$I$8,IF(E75=LISTAS!$H$9,LISTAS!$I$9,IF(E75=LISTAS!$H$10,LISTAS!$I$10,IF(E75=LISTAS!$H$11,LISTAS!$I$11,IF(E75=LISTAS!$H$12,LISTAS!$I$12,IF(E75=LISTAS!$H$15,LISTAS!$I$15,IF(E75=LISTAS!$H$18,LISTAS!$I$18,"SELECCIONE PRIMERO LA ACTIVIDAD")))))))))))))</f>
        <v>SELECCIONE PRIMERO LA ACTIVIDAD</v>
      </c>
      <c r="E75" s="135"/>
      <c r="F75" s="135"/>
      <c r="G75" s="134"/>
      <c r="H75" s="136"/>
      <c r="I75" s="136"/>
      <c r="J75" s="136"/>
      <c r="K75" s="136"/>
      <c r="L75" s="136"/>
      <c r="M75" s="136"/>
      <c r="N75" s="137">
        <f t="shared" si="11"/>
        <v>0</v>
      </c>
      <c r="O75" s="138"/>
      <c r="P75" s="138"/>
      <c r="Q75" s="138"/>
      <c r="R75" s="138"/>
      <c r="S75" s="138"/>
      <c r="T75" s="138"/>
      <c r="U75" s="138">
        <f t="shared" si="12"/>
        <v>0</v>
      </c>
      <c r="V75" s="139"/>
      <c r="W75" s="140" t="str">
        <f t="shared" si="13"/>
        <v/>
      </c>
      <c r="X75" s="141" t="str">
        <f>IFERROR(VLOOKUP(Y75,[4]LISTAS!$C$2:$D$105,2,0),"INGRESE NOMBRE DEL ITEM")</f>
        <v>INGRESE NOMBRE DEL ITEM</v>
      </c>
      <c r="Y75" s="135"/>
      <c r="Z75" s="139"/>
      <c r="AA75" s="139"/>
      <c r="AB75" s="139"/>
      <c r="AC75" s="139"/>
      <c r="AD75" s="139"/>
      <c r="AE75" s="139"/>
      <c r="AF75" s="139">
        <f t="shared" si="14"/>
        <v>0</v>
      </c>
      <c r="AG75" s="142"/>
      <c r="AH75" s="142"/>
      <c r="AI75" s="142"/>
      <c r="AJ75" s="142"/>
      <c r="AK75" s="142"/>
      <c r="AL75" s="142"/>
      <c r="AM75" s="142">
        <f t="shared" si="15"/>
        <v>0</v>
      </c>
    </row>
    <row r="76" spans="1:39" ht="36">
      <c r="A76" s="134" t="s">
        <v>93</v>
      </c>
      <c r="B76" s="134"/>
      <c r="C76" s="134" t="str">
        <f>IF(B76&lt;&gt;0,LISTAS!$B$2,"COLUMNA SE CARGA AUTOMATICAMENTE")</f>
        <v>COLUMNA SE CARGA AUTOMATICAMENTE</v>
      </c>
      <c r="D76" s="134" t="str">
        <f>IF(E76=LISTAS!$H$2,LISTAS!$I$2,IF(E76=LISTAS!$H$3,LISTAS!$I$3,IF(E76=LISTAS!$H$4,LISTAS!$I$4,IF(E76=LISTAS!$H$5,LISTAS!$I$5,IF(E76=LISTAS!$H$6,LISTAS!$I$6,IF(E76=LISTAS!$H$7,LISTAS!$I$7,IF(E76=LISTAS!$H$8,LISTAS!$I$8,IF(E76=LISTAS!$H$9,LISTAS!$I$9,IF(E76=LISTAS!$H$10,LISTAS!$I$10,IF(E76=LISTAS!$H$11,LISTAS!$I$11,IF(E76=LISTAS!$H$12,LISTAS!$I$12,IF(E76=LISTAS!$H$15,LISTAS!$I$15,IF(E76=LISTAS!$H$18,LISTAS!$I$18,"SELECCIONE PRIMERO LA ACTIVIDAD")))))))))))))</f>
        <v>SELECCIONE PRIMERO LA ACTIVIDAD</v>
      </c>
      <c r="E76" s="135"/>
      <c r="F76" s="135"/>
      <c r="G76" s="134"/>
      <c r="H76" s="136"/>
      <c r="I76" s="136"/>
      <c r="J76" s="136"/>
      <c r="K76" s="136"/>
      <c r="L76" s="136"/>
      <c r="M76" s="136"/>
      <c r="N76" s="137">
        <f t="shared" si="11"/>
        <v>0</v>
      </c>
      <c r="O76" s="138"/>
      <c r="P76" s="138"/>
      <c r="Q76" s="138"/>
      <c r="R76" s="138"/>
      <c r="S76" s="138"/>
      <c r="T76" s="138"/>
      <c r="U76" s="138">
        <f t="shared" si="12"/>
        <v>0</v>
      </c>
      <c r="V76" s="139"/>
      <c r="W76" s="140" t="str">
        <f t="shared" si="13"/>
        <v/>
      </c>
      <c r="X76" s="141" t="str">
        <f>IFERROR(VLOOKUP(Y76,[4]LISTAS!$C$2:$D$105,2,0),"INGRESE NOMBRE DEL ITEM")</f>
        <v>INGRESE NOMBRE DEL ITEM</v>
      </c>
      <c r="Y76" s="135"/>
      <c r="Z76" s="139"/>
      <c r="AA76" s="139"/>
      <c r="AB76" s="139"/>
      <c r="AC76" s="139"/>
      <c r="AD76" s="139"/>
      <c r="AE76" s="139"/>
      <c r="AF76" s="139">
        <f t="shared" si="14"/>
        <v>0</v>
      </c>
      <c r="AG76" s="142"/>
      <c r="AH76" s="142"/>
      <c r="AI76" s="142"/>
      <c r="AJ76" s="142"/>
      <c r="AK76" s="142"/>
      <c r="AL76" s="142"/>
      <c r="AM76" s="142">
        <f t="shared" si="15"/>
        <v>0</v>
      </c>
    </row>
    <row r="77" spans="1:39" ht="36">
      <c r="A77" s="134" t="s">
        <v>93</v>
      </c>
      <c r="B77" s="134"/>
      <c r="C77" s="134" t="str">
        <f>IF(B77&lt;&gt;0,LISTAS!$B$2,"COLUMNA SE CARGA AUTOMATICAMENTE")</f>
        <v>COLUMNA SE CARGA AUTOMATICAMENTE</v>
      </c>
      <c r="D77" s="134" t="str">
        <f>IF(E77=LISTAS!$H$2,LISTAS!$I$2,IF(E77=LISTAS!$H$3,LISTAS!$I$3,IF(E77=LISTAS!$H$4,LISTAS!$I$4,IF(E77=LISTAS!$H$5,LISTAS!$I$5,IF(E77=LISTAS!$H$6,LISTAS!$I$6,IF(E77=LISTAS!$H$7,LISTAS!$I$7,IF(E77=LISTAS!$H$8,LISTAS!$I$8,IF(E77=LISTAS!$H$9,LISTAS!$I$9,IF(E77=LISTAS!$H$10,LISTAS!$I$10,IF(E77=LISTAS!$H$11,LISTAS!$I$11,IF(E77=LISTAS!$H$12,LISTAS!$I$12,IF(E77=LISTAS!$H$15,LISTAS!$I$15,IF(E77=LISTAS!$H$18,LISTAS!$I$18,"SELECCIONE PRIMERO LA ACTIVIDAD")))))))))))))</f>
        <v>SELECCIONE PRIMERO LA ACTIVIDAD</v>
      </c>
      <c r="E77" s="135"/>
      <c r="F77" s="135"/>
      <c r="G77" s="134"/>
      <c r="H77" s="136"/>
      <c r="I77" s="136"/>
      <c r="J77" s="136"/>
      <c r="K77" s="136"/>
      <c r="L77" s="136"/>
      <c r="M77" s="136"/>
      <c r="N77" s="137">
        <f t="shared" si="11"/>
        <v>0</v>
      </c>
      <c r="O77" s="138"/>
      <c r="P77" s="138"/>
      <c r="Q77" s="138"/>
      <c r="R77" s="138"/>
      <c r="S77" s="138"/>
      <c r="T77" s="138"/>
      <c r="U77" s="138">
        <f t="shared" si="12"/>
        <v>0</v>
      </c>
      <c r="V77" s="139"/>
      <c r="W77" s="140" t="str">
        <f t="shared" si="13"/>
        <v/>
      </c>
      <c r="X77" s="141" t="str">
        <f>IFERROR(VLOOKUP(Y77,[4]LISTAS!$C$2:$D$105,2,0),"INGRESE NOMBRE DEL ITEM")</f>
        <v>INGRESE NOMBRE DEL ITEM</v>
      </c>
      <c r="Y77" s="135"/>
      <c r="Z77" s="139"/>
      <c r="AA77" s="139"/>
      <c r="AB77" s="139"/>
      <c r="AC77" s="139"/>
      <c r="AD77" s="139"/>
      <c r="AE77" s="139"/>
      <c r="AF77" s="139">
        <f t="shared" si="14"/>
        <v>0</v>
      </c>
      <c r="AG77" s="142"/>
      <c r="AH77" s="142"/>
      <c r="AI77" s="142"/>
      <c r="AJ77" s="142"/>
      <c r="AK77" s="142"/>
      <c r="AL77" s="142"/>
      <c r="AM77" s="142">
        <f t="shared" si="15"/>
        <v>0</v>
      </c>
    </row>
    <row r="78" spans="1:39" ht="36">
      <c r="A78" s="134" t="s">
        <v>93</v>
      </c>
      <c r="B78" s="134"/>
      <c r="C78" s="134" t="str">
        <f>IF(B78&lt;&gt;0,LISTAS!$B$2,"COLUMNA SE CARGA AUTOMATICAMENTE")</f>
        <v>COLUMNA SE CARGA AUTOMATICAMENTE</v>
      </c>
      <c r="D78" s="134" t="str">
        <f>IF(E78=LISTAS!$H$2,LISTAS!$I$2,IF(E78=LISTAS!$H$3,LISTAS!$I$3,IF(E78=LISTAS!$H$4,LISTAS!$I$4,IF(E78=LISTAS!$H$5,LISTAS!$I$5,IF(E78=LISTAS!$H$6,LISTAS!$I$6,IF(E78=LISTAS!$H$7,LISTAS!$I$7,IF(E78=LISTAS!$H$8,LISTAS!$I$8,IF(E78=LISTAS!$H$9,LISTAS!$I$9,IF(E78=LISTAS!$H$10,LISTAS!$I$10,IF(E78=LISTAS!$H$11,LISTAS!$I$11,IF(E78=LISTAS!$H$12,LISTAS!$I$12,IF(E78=LISTAS!$H$15,LISTAS!$I$15,IF(E78=LISTAS!$H$18,LISTAS!$I$18,"SELECCIONE PRIMERO LA ACTIVIDAD")))))))))))))</f>
        <v>SELECCIONE PRIMERO LA ACTIVIDAD</v>
      </c>
      <c r="E78" s="135"/>
      <c r="F78" s="135"/>
      <c r="G78" s="134"/>
      <c r="H78" s="136"/>
      <c r="I78" s="136"/>
      <c r="J78" s="136"/>
      <c r="K78" s="136"/>
      <c r="L78" s="136"/>
      <c r="M78" s="136"/>
      <c r="N78" s="137">
        <f t="shared" si="11"/>
        <v>0</v>
      </c>
      <c r="O78" s="138"/>
      <c r="P78" s="138"/>
      <c r="Q78" s="138"/>
      <c r="R78" s="138"/>
      <c r="S78" s="138"/>
      <c r="T78" s="138"/>
      <c r="U78" s="138">
        <f t="shared" si="12"/>
        <v>0</v>
      </c>
      <c r="V78" s="139"/>
      <c r="W78" s="140" t="str">
        <f t="shared" si="13"/>
        <v/>
      </c>
      <c r="X78" s="141" t="str">
        <f>IFERROR(VLOOKUP(Y78,[4]LISTAS!$C$2:$D$105,2,0),"INGRESE NOMBRE DEL ITEM")</f>
        <v>INGRESE NOMBRE DEL ITEM</v>
      </c>
      <c r="Y78" s="135"/>
      <c r="Z78" s="139"/>
      <c r="AA78" s="139"/>
      <c r="AB78" s="139"/>
      <c r="AC78" s="139"/>
      <c r="AD78" s="139"/>
      <c r="AE78" s="139"/>
      <c r="AF78" s="139">
        <f t="shared" si="14"/>
        <v>0</v>
      </c>
      <c r="AG78" s="142"/>
      <c r="AH78" s="142"/>
      <c r="AI78" s="142"/>
      <c r="AJ78" s="142"/>
      <c r="AK78" s="142"/>
      <c r="AL78" s="142"/>
      <c r="AM78" s="142">
        <f t="shared" si="15"/>
        <v>0</v>
      </c>
    </row>
    <row r="79" spans="1:39" ht="36">
      <c r="A79" s="134" t="s">
        <v>93</v>
      </c>
      <c r="B79" s="134"/>
      <c r="C79" s="134" t="str">
        <f>IF(B79&lt;&gt;0,LISTAS!$B$2,"COLUMNA SE CARGA AUTOMATICAMENTE")</f>
        <v>COLUMNA SE CARGA AUTOMATICAMENTE</v>
      </c>
      <c r="D79" s="134" t="str">
        <f>IF(E79=LISTAS!$H$2,LISTAS!$I$2,IF(E79=LISTAS!$H$3,LISTAS!$I$3,IF(E79=LISTAS!$H$4,LISTAS!$I$4,IF(E79=LISTAS!$H$5,LISTAS!$I$5,IF(E79=LISTAS!$H$6,LISTAS!$I$6,IF(E79=LISTAS!$H$7,LISTAS!$I$7,IF(E79=LISTAS!$H$8,LISTAS!$I$8,IF(E79=LISTAS!$H$9,LISTAS!$I$9,IF(E79=LISTAS!$H$10,LISTAS!$I$10,IF(E79=LISTAS!$H$11,LISTAS!$I$11,IF(E79=LISTAS!$H$12,LISTAS!$I$12,IF(E79=LISTAS!$H$15,LISTAS!$I$15,IF(E79=LISTAS!$H$18,LISTAS!$I$18,"SELECCIONE PRIMERO LA ACTIVIDAD")))))))))))))</f>
        <v>SELECCIONE PRIMERO LA ACTIVIDAD</v>
      </c>
      <c r="E79" s="135"/>
      <c r="F79" s="135"/>
      <c r="G79" s="134"/>
      <c r="H79" s="136"/>
      <c r="I79" s="136"/>
      <c r="J79" s="136"/>
      <c r="K79" s="136"/>
      <c r="L79" s="136"/>
      <c r="M79" s="136"/>
      <c r="N79" s="137">
        <f t="shared" si="11"/>
        <v>0</v>
      </c>
      <c r="O79" s="138"/>
      <c r="P79" s="138"/>
      <c r="Q79" s="138"/>
      <c r="R79" s="138"/>
      <c r="S79" s="138"/>
      <c r="T79" s="138"/>
      <c r="U79" s="138">
        <f t="shared" si="12"/>
        <v>0</v>
      </c>
      <c r="V79" s="139"/>
      <c r="W79" s="140" t="str">
        <f t="shared" si="13"/>
        <v/>
      </c>
      <c r="X79" s="141" t="str">
        <f>IFERROR(VLOOKUP(Y79,[4]LISTAS!$C$2:$D$105,2,0),"INGRESE NOMBRE DEL ITEM")</f>
        <v>INGRESE NOMBRE DEL ITEM</v>
      </c>
      <c r="Y79" s="135"/>
      <c r="Z79" s="139"/>
      <c r="AA79" s="139"/>
      <c r="AB79" s="139"/>
      <c r="AC79" s="139"/>
      <c r="AD79" s="139"/>
      <c r="AE79" s="139"/>
      <c r="AF79" s="139">
        <f t="shared" si="14"/>
        <v>0</v>
      </c>
      <c r="AG79" s="142"/>
      <c r="AH79" s="142"/>
      <c r="AI79" s="142"/>
      <c r="AJ79" s="142"/>
      <c r="AK79" s="142"/>
      <c r="AL79" s="142"/>
      <c r="AM79" s="142">
        <f t="shared" si="15"/>
        <v>0</v>
      </c>
    </row>
    <row r="80" spans="1:39" ht="36">
      <c r="A80" s="134" t="s">
        <v>93</v>
      </c>
      <c r="B80" s="134"/>
      <c r="C80" s="134" t="str">
        <f>IF(B80&lt;&gt;0,LISTAS!$B$2,"COLUMNA SE CARGA AUTOMATICAMENTE")</f>
        <v>COLUMNA SE CARGA AUTOMATICAMENTE</v>
      </c>
      <c r="D80" s="134" t="str">
        <f>IF(E80=LISTAS!$H$2,LISTAS!$I$2,IF(E80=LISTAS!$H$3,LISTAS!$I$3,IF(E80=LISTAS!$H$4,LISTAS!$I$4,IF(E80=LISTAS!$H$5,LISTAS!$I$5,IF(E80=LISTAS!$H$6,LISTAS!$I$6,IF(E80=LISTAS!$H$7,LISTAS!$I$7,IF(E80=LISTAS!$H$8,LISTAS!$I$8,IF(E80=LISTAS!$H$9,LISTAS!$I$9,IF(E80=LISTAS!$H$10,LISTAS!$I$10,IF(E80=LISTAS!$H$11,LISTAS!$I$11,IF(E80=LISTAS!$H$12,LISTAS!$I$12,IF(E80=LISTAS!$H$15,LISTAS!$I$15,IF(E80=LISTAS!$H$18,LISTAS!$I$18,"SELECCIONE PRIMERO LA ACTIVIDAD")))))))))))))</f>
        <v>SELECCIONE PRIMERO LA ACTIVIDAD</v>
      </c>
      <c r="E80" s="135"/>
      <c r="F80" s="135"/>
      <c r="G80" s="134"/>
      <c r="H80" s="136"/>
      <c r="I80" s="136"/>
      <c r="J80" s="136"/>
      <c r="K80" s="136"/>
      <c r="L80" s="136"/>
      <c r="M80" s="136"/>
      <c r="N80" s="137">
        <f t="shared" si="11"/>
        <v>0</v>
      </c>
      <c r="O80" s="138"/>
      <c r="P80" s="138"/>
      <c r="Q80" s="138"/>
      <c r="R80" s="138"/>
      <c r="S80" s="138"/>
      <c r="T80" s="138"/>
      <c r="U80" s="138">
        <f t="shared" si="12"/>
        <v>0</v>
      </c>
      <c r="V80" s="139"/>
      <c r="W80" s="140" t="str">
        <f t="shared" si="13"/>
        <v/>
      </c>
      <c r="X80" s="141" t="str">
        <f>IFERROR(VLOOKUP(Y80,[4]LISTAS!$C$2:$D$105,2,0),"INGRESE NOMBRE DEL ITEM")</f>
        <v>INGRESE NOMBRE DEL ITEM</v>
      </c>
      <c r="Y80" s="135"/>
      <c r="Z80" s="139"/>
      <c r="AA80" s="139"/>
      <c r="AB80" s="139"/>
      <c r="AC80" s="139"/>
      <c r="AD80" s="139"/>
      <c r="AE80" s="139"/>
      <c r="AF80" s="139">
        <f t="shared" si="14"/>
        <v>0</v>
      </c>
      <c r="AG80" s="142"/>
      <c r="AH80" s="142"/>
      <c r="AI80" s="142"/>
      <c r="AJ80" s="142"/>
      <c r="AK80" s="142"/>
      <c r="AL80" s="142"/>
      <c r="AM80" s="142">
        <f t="shared" si="15"/>
        <v>0</v>
      </c>
    </row>
    <row r="81" spans="1:39" ht="36">
      <c r="A81" s="134" t="s">
        <v>93</v>
      </c>
      <c r="B81" s="134"/>
      <c r="C81" s="134" t="str">
        <f>IF(B81&lt;&gt;0,LISTAS!$B$2,"COLUMNA SE CARGA AUTOMATICAMENTE")</f>
        <v>COLUMNA SE CARGA AUTOMATICAMENTE</v>
      </c>
      <c r="D81" s="134" t="str">
        <f>IF(E81=LISTAS!$H$2,LISTAS!$I$2,IF(E81=LISTAS!$H$3,LISTAS!$I$3,IF(E81=LISTAS!$H$4,LISTAS!$I$4,IF(E81=LISTAS!$H$5,LISTAS!$I$5,IF(E81=LISTAS!$H$6,LISTAS!$I$6,IF(E81=LISTAS!$H$7,LISTAS!$I$7,IF(E81=LISTAS!$H$8,LISTAS!$I$8,IF(E81=LISTAS!$H$9,LISTAS!$I$9,IF(E81=LISTAS!$H$10,LISTAS!$I$10,IF(E81=LISTAS!$H$11,LISTAS!$I$11,IF(E81=LISTAS!$H$12,LISTAS!$I$12,IF(E81=LISTAS!$H$15,LISTAS!$I$15,IF(E81=LISTAS!$H$18,LISTAS!$I$18,"SELECCIONE PRIMERO LA ACTIVIDAD")))))))))))))</f>
        <v>SELECCIONE PRIMERO LA ACTIVIDAD</v>
      </c>
      <c r="E81" s="135"/>
      <c r="F81" s="135"/>
      <c r="G81" s="134"/>
      <c r="H81" s="136"/>
      <c r="I81" s="136"/>
      <c r="J81" s="136"/>
      <c r="K81" s="136"/>
      <c r="L81" s="136"/>
      <c r="M81" s="136"/>
      <c r="N81" s="137">
        <f t="shared" si="11"/>
        <v>0</v>
      </c>
      <c r="O81" s="138"/>
      <c r="P81" s="138"/>
      <c r="Q81" s="138"/>
      <c r="R81" s="138"/>
      <c r="S81" s="138"/>
      <c r="T81" s="138"/>
      <c r="U81" s="138">
        <f t="shared" si="12"/>
        <v>0</v>
      </c>
      <c r="V81" s="139"/>
      <c r="W81" s="140" t="str">
        <f t="shared" si="13"/>
        <v/>
      </c>
      <c r="X81" s="141" t="str">
        <f>IFERROR(VLOOKUP(Y81,[4]LISTAS!$C$2:$D$105,2,0),"INGRESE NOMBRE DEL ITEM")</f>
        <v>INGRESE NOMBRE DEL ITEM</v>
      </c>
      <c r="Y81" s="135"/>
      <c r="Z81" s="139"/>
      <c r="AA81" s="139"/>
      <c r="AB81" s="139"/>
      <c r="AC81" s="139"/>
      <c r="AD81" s="139"/>
      <c r="AE81" s="139"/>
      <c r="AF81" s="139">
        <f t="shared" si="14"/>
        <v>0</v>
      </c>
      <c r="AG81" s="142"/>
      <c r="AH81" s="142"/>
      <c r="AI81" s="142"/>
      <c r="AJ81" s="142"/>
      <c r="AK81" s="142"/>
      <c r="AL81" s="142"/>
      <c r="AM81" s="142">
        <f t="shared" si="15"/>
        <v>0</v>
      </c>
    </row>
    <row r="82" spans="1:39" ht="36">
      <c r="A82" s="134" t="s">
        <v>93</v>
      </c>
      <c r="B82" s="134"/>
      <c r="C82" s="134" t="str">
        <f>IF(B82&lt;&gt;0,LISTAS!$B$2,"COLUMNA SE CARGA AUTOMATICAMENTE")</f>
        <v>COLUMNA SE CARGA AUTOMATICAMENTE</v>
      </c>
      <c r="D82" s="134" t="str">
        <f>IF(E82=LISTAS!$H$2,LISTAS!$I$2,IF(E82=LISTAS!$H$3,LISTAS!$I$3,IF(E82=LISTAS!$H$4,LISTAS!$I$4,IF(E82=LISTAS!$H$5,LISTAS!$I$5,IF(E82=LISTAS!$H$6,LISTAS!$I$6,IF(E82=LISTAS!$H$7,LISTAS!$I$7,IF(E82=LISTAS!$H$8,LISTAS!$I$8,IF(E82=LISTAS!$H$9,LISTAS!$I$9,IF(E82=LISTAS!$H$10,LISTAS!$I$10,IF(E82=LISTAS!$H$11,LISTAS!$I$11,IF(E82=LISTAS!$H$12,LISTAS!$I$12,IF(E82=LISTAS!$H$15,LISTAS!$I$15,IF(E82=LISTAS!$H$18,LISTAS!$I$18,"SELECCIONE PRIMERO LA ACTIVIDAD")))))))))))))</f>
        <v>SELECCIONE PRIMERO LA ACTIVIDAD</v>
      </c>
      <c r="E82" s="135"/>
      <c r="F82" s="135"/>
      <c r="G82" s="134"/>
      <c r="H82" s="136"/>
      <c r="I82" s="136"/>
      <c r="J82" s="136"/>
      <c r="K82" s="136"/>
      <c r="L82" s="136"/>
      <c r="M82" s="136"/>
      <c r="N82" s="137">
        <f t="shared" si="11"/>
        <v>0</v>
      </c>
      <c r="O82" s="138"/>
      <c r="P82" s="138"/>
      <c r="Q82" s="138"/>
      <c r="R82" s="138"/>
      <c r="S82" s="138"/>
      <c r="T82" s="138"/>
      <c r="U82" s="138">
        <f t="shared" si="12"/>
        <v>0</v>
      </c>
      <c r="V82" s="139"/>
      <c r="W82" s="140" t="str">
        <f t="shared" si="13"/>
        <v/>
      </c>
      <c r="X82" s="141" t="str">
        <f>IFERROR(VLOOKUP(Y82,[4]LISTAS!$C$2:$D$105,2,0),"INGRESE NOMBRE DEL ITEM")</f>
        <v>INGRESE NOMBRE DEL ITEM</v>
      </c>
      <c r="Y82" s="135"/>
      <c r="Z82" s="139"/>
      <c r="AA82" s="139"/>
      <c r="AB82" s="139"/>
      <c r="AC82" s="139"/>
      <c r="AD82" s="139"/>
      <c r="AE82" s="139"/>
      <c r="AF82" s="139">
        <f t="shared" si="14"/>
        <v>0</v>
      </c>
      <c r="AG82" s="142"/>
      <c r="AH82" s="142"/>
      <c r="AI82" s="142"/>
      <c r="AJ82" s="142"/>
      <c r="AK82" s="142"/>
      <c r="AL82" s="142"/>
      <c r="AM82" s="142">
        <f t="shared" si="15"/>
        <v>0</v>
      </c>
    </row>
    <row r="83" spans="1:39" ht="36">
      <c r="A83" s="134" t="s">
        <v>93</v>
      </c>
      <c r="B83" s="134"/>
      <c r="C83" s="134" t="str">
        <f>IF(B83&lt;&gt;0,LISTAS!$B$2,"COLUMNA SE CARGA AUTOMATICAMENTE")</f>
        <v>COLUMNA SE CARGA AUTOMATICAMENTE</v>
      </c>
      <c r="D83" s="134" t="str">
        <f>IF(E83=LISTAS!$H$2,LISTAS!$I$2,IF(E83=LISTAS!$H$3,LISTAS!$I$3,IF(E83=LISTAS!$H$4,LISTAS!$I$4,IF(E83=LISTAS!$H$5,LISTAS!$I$5,IF(E83=LISTAS!$H$6,LISTAS!$I$6,IF(E83=LISTAS!$H$7,LISTAS!$I$7,IF(E83=LISTAS!$H$8,LISTAS!$I$8,IF(E83=LISTAS!$H$9,LISTAS!$I$9,IF(E83=LISTAS!$H$10,LISTAS!$I$10,IF(E83=LISTAS!$H$11,LISTAS!$I$11,IF(E83=LISTAS!$H$12,LISTAS!$I$12,IF(E83=LISTAS!$H$15,LISTAS!$I$15,IF(E83=LISTAS!$H$18,LISTAS!$I$18,"SELECCIONE PRIMERO LA ACTIVIDAD")))))))))))))</f>
        <v>SELECCIONE PRIMERO LA ACTIVIDAD</v>
      </c>
      <c r="E83" s="135"/>
      <c r="F83" s="135"/>
      <c r="G83" s="134"/>
      <c r="H83" s="136"/>
      <c r="I83" s="136"/>
      <c r="J83" s="136"/>
      <c r="K83" s="136"/>
      <c r="L83" s="136"/>
      <c r="M83" s="136"/>
      <c r="N83" s="137">
        <f t="shared" si="11"/>
        <v>0</v>
      </c>
      <c r="O83" s="138"/>
      <c r="P83" s="138"/>
      <c r="Q83" s="138"/>
      <c r="R83" s="138"/>
      <c r="S83" s="138"/>
      <c r="T83" s="138"/>
      <c r="U83" s="138">
        <f t="shared" si="12"/>
        <v>0</v>
      </c>
      <c r="V83" s="139"/>
      <c r="W83" s="140" t="str">
        <f t="shared" si="13"/>
        <v/>
      </c>
      <c r="X83" s="141" t="str">
        <f>IFERROR(VLOOKUP(Y83,[4]LISTAS!$C$2:$D$105,2,0),"INGRESE NOMBRE DEL ITEM")</f>
        <v>INGRESE NOMBRE DEL ITEM</v>
      </c>
      <c r="Y83" s="135"/>
      <c r="Z83" s="139"/>
      <c r="AA83" s="139"/>
      <c r="AB83" s="139"/>
      <c r="AC83" s="139"/>
      <c r="AD83" s="139"/>
      <c r="AE83" s="139"/>
      <c r="AF83" s="139">
        <f t="shared" si="14"/>
        <v>0</v>
      </c>
      <c r="AG83" s="142"/>
      <c r="AH83" s="142"/>
      <c r="AI83" s="142"/>
      <c r="AJ83" s="142"/>
      <c r="AK83" s="142"/>
      <c r="AL83" s="142"/>
      <c r="AM83" s="142">
        <f t="shared" si="15"/>
        <v>0</v>
      </c>
    </row>
    <row r="84" spans="1:39" ht="36">
      <c r="A84" s="134" t="s">
        <v>93</v>
      </c>
      <c r="B84" s="134"/>
      <c r="C84" s="134" t="str">
        <f>IF(B84&lt;&gt;0,LISTAS!$B$2,"COLUMNA SE CARGA AUTOMATICAMENTE")</f>
        <v>COLUMNA SE CARGA AUTOMATICAMENTE</v>
      </c>
      <c r="D84" s="134" t="str">
        <f>IF(E84=LISTAS!$H$2,LISTAS!$I$2,IF(E84=LISTAS!$H$3,LISTAS!$I$3,IF(E84=LISTAS!$H$4,LISTAS!$I$4,IF(E84=LISTAS!$H$5,LISTAS!$I$5,IF(E84=LISTAS!$H$6,LISTAS!$I$6,IF(E84=LISTAS!$H$7,LISTAS!$I$7,IF(E84=LISTAS!$H$8,LISTAS!$I$8,IF(E84=LISTAS!$H$9,LISTAS!$I$9,IF(E84=LISTAS!$H$10,LISTAS!$I$10,IF(E84=LISTAS!$H$11,LISTAS!$I$11,IF(E84=LISTAS!$H$12,LISTAS!$I$12,IF(E84=LISTAS!$H$15,LISTAS!$I$15,IF(E84=LISTAS!$H$18,LISTAS!$I$18,"SELECCIONE PRIMERO LA ACTIVIDAD")))))))))))))</f>
        <v>SELECCIONE PRIMERO LA ACTIVIDAD</v>
      </c>
      <c r="E84" s="135"/>
      <c r="F84" s="135"/>
      <c r="G84" s="134"/>
      <c r="H84" s="136"/>
      <c r="I84" s="136"/>
      <c r="J84" s="136"/>
      <c r="K84" s="136"/>
      <c r="L84" s="136"/>
      <c r="M84" s="136"/>
      <c r="N84" s="137">
        <f t="shared" si="11"/>
        <v>0</v>
      </c>
      <c r="O84" s="138"/>
      <c r="P84" s="138"/>
      <c r="Q84" s="138"/>
      <c r="R84" s="138"/>
      <c r="S84" s="138"/>
      <c r="T84" s="138"/>
      <c r="U84" s="138">
        <f t="shared" si="12"/>
        <v>0</v>
      </c>
      <c r="V84" s="139"/>
      <c r="W84" s="140" t="str">
        <f t="shared" si="13"/>
        <v/>
      </c>
      <c r="X84" s="141" t="str">
        <f>IFERROR(VLOOKUP(Y84,[4]LISTAS!$C$2:$D$105,2,0),"INGRESE NOMBRE DEL ITEM")</f>
        <v>INGRESE NOMBRE DEL ITEM</v>
      </c>
      <c r="Y84" s="135"/>
      <c r="Z84" s="139"/>
      <c r="AA84" s="139"/>
      <c r="AB84" s="139"/>
      <c r="AC84" s="139"/>
      <c r="AD84" s="139"/>
      <c r="AE84" s="139"/>
      <c r="AF84" s="139">
        <f t="shared" si="14"/>
        <v>0</v>
      </c>
      <c r="AG84" s="142"/>
      <c r="AH84" s="142"/>
      <c r="AI84" s="142"/>
      <c r="AJ84" s="142"/>
      <c r="AK84" s="142"/>
      <c r="AL84" s="142"/>
      <c r="AM84" s="142">
        <f t="shared" si="15"/>
        <v>0</v>
      </c>
    </row>
    <row r="85" spans="1:39" ht="36">
      <c r="A85" s="134" t="s">
        <v>93</v>
      </c>
      <c r="B85" s="134"/>
      <c r="C85" s="134" t="str">
        <f>IF(B85&lt;&gt;0,LISTAS!$B$2,"COLUMNA SE CARGA AUTOMATICAMENTE")</f>
        <v>COLUMNA SE CARGA AUTOMATICAMENTE</v>
      </c>
      <c r="D85" s="134" t="str">
        <f>IF(E85=LISTAS!$H$2,LISTAS!$I$2,IF(E85=LISTAS!$H$3,LISTAS!$I$3,IF(E85=LISTAS!$H$4,LISTAS!$I$4,IF(E85=LISTAS!$H$5,LISTAS!$I$5,IF(E85=LISTAS!$H$6,LISTAS!$I$6,IF(E85=LISTAS!$H$7,LISTAS!$I$7,IF(E85=LISTAS!$H$8,LISTAS!$I$8,IF(E85=LISTAS!$H$9,LISTAS!$I$9,IF(E85=LISTAS!$H$10,LISTAS!$I$10,IF(E85=LISTAS!$H$11,LISTAS!$I$11,IF(E85=LISTAS!$H$12,LISTAS!$I$12,IF(E85=LISTAS!$H$15,LISTAS!$I$15,IF(E85=LISTAS!$H$18,LISTAS!$I$18,"SELECCIONE PRIMERO LA ACTIVIDAD")))))))))))))</f>
        <v>SELECCIONE PRIMERO LA ACTIVIDAD</v>
      </c>
      <c r="E85" s="135"/>
      <c r="F85" s="135"/>
      <c r="G85" s="134"/>
      <c r="H85" s="136"/>
      <c r="I85" s="136"/>
      <c r="J85" s="136"/>
      <c r="K85" s="136"/>
      <c r="L85" s="136"/>
      <c r="M85" s="136"/>
      <c r="N85" s="137">
        <f t="shared" si="11"/>
        <v>0</v>
      </c>
      <c r="O85" s="138"/>
      <c r="P85" s="138"/>
      <c r="Q85" s="138"/>
      <c r="R85" s="138"/>
      <c r="S85" s="138"/>
      <c r="T85" s="138"/>
      <c r="U85" s="138">
        <f t="shared" si="12"/>
        <v>0</v>
      </c>
      <c r="V85" s="139"/>
      <c r="W85" s="140" t="str">
        <f t="shared" si="13"/>
        <v/>
      </c>
      <c r="X85" s="141" t="str">
        <f>IFERROR(VLOOKUP(Y85,[4]LISTAS!$C$2:$D$105,2,0),"INGRESE NOMBRE DEL ITEM")</f>
        <v>INGRESE NOMBRE DEL ITEM</v>
      </c>
      <c r="Y85" s="135"/>
      <c r="Z85" s="139"/>
      <c r="AA85" s="139"/>
      <c r="AB85" s="139"/>
      <c r="AC85" s="139"/>
      <c r="AD85" s="139"/>
      <c r="AE85" s="139"/>
      <c r="AF85" s="139">
        <f t="shared" si="14"/>
        <v>0</v>
      </c>
      <c r="AG85" s="142"/>
      <c r="AH85" s="142"/>
      <c r="AI85" s="142"/>
      <c r="AJ85" s="142"/>
      <c r="AK85" s="142"/>
      <c r="AL85" s="142"/>
      <c r="AM85" s="142">
        <f t="shared" si="15"/>
        <v>0</v>
      </c>
    </row>
    <row r="86" spans="1:39" ht="36">
      <c r="A86" s="134" t="s">
        <v>93</v>
      </c>
      <c r="B86" s="134"/>
      <c r="C86" s="134" t="str">
        <f>IF(B86&lt;&gt;0,LISTAS!$B$2,"COLUMNA SE CARGA AUTOMATICAMENTE")</f>
        <v>COLUMNA SE CARGA AUTOMATICAMENTE</v>
      </c>
      <c r="D86" s="134" t="str">
        <f>IF(E86=LISTAS!$H$2,LISTAS!$I$2,IF(E86=LISTAS!$H$3,LISTAS!$I$3,IF(E86=LISTAS!$H$4,LISTAS!$I$4,IF(E86=LISTAS!$H$5,LISTAS!$I$5,IF(E86=LISTAS!$H$6,LISTAS!$I$6,IF(E86=LISTAS!$H$7,LISTAS!$I$7,IF(E86=LISTAS!$H$8,LISTAS!$I$8,IF(E86=LISTAS!$H$9,LISTAS!$I$9,IF(E86=LISTAS!$H$10,LISTAS!$I$10,IF(E86=LISTAS!$H$11,LISTAS!$I$11,IF(E86=LISTAS!$H$12,LISTAS!$I$12,IF(E86=LISTAS!$H$15,LISTAS!$I$15,IF(E86=LISTAS!$H$18,LISTAS!$I$18,"SELECCIONE PRIMERO LA ACTIVIDAD")))))))))))))</f>
        <v>SELECCIONE PRIMERO LA ACTIVIDAD</v>
      </c>
      <c r="E86" s="135"/>
      <c r="F86" s="135"/>
      <c r="G86" s="134"/>
      <c r="H86" s="136"/>
      <c r="I86" s="136"/>
      <c r="J86" s="136"/>
      <c r="K86" s="136"/>
      <c r="L86" s="136"/>
      <c r="M86" s="136"/>
      <c r="N86" s="137">
        <f t="shared" si="11"/>
        <v>0</v>
      </c>
      <c r="O86" s="138"/>
      <c r="P86" s="138"/>
      <c r="Q86" s="138"/>
      <c r="R86" s="138"/>
      <c r="S86" s="138"/>
      <c r="T86" s="138"/>
      <c r="U86" s="138">
        <f t="shared" si="12"/>
        <v>0</v>
      </c>
      <c r="V86" s="139"/>
      <c r="W86" s="140" t="str">
        <f t="shared" si="13"/>
        <v/>
      </c>
      <c r="X86" s="141" t="str">
        <f>IFERROR(VLOOKUP(Y86,[4]LISTAS!$C$2:$D$105,2,0),"INGRESE NOMBRE DEL ITEM")</f>
        <v>INGRESE NOMBRE DEL ITEM</v>
      </c>
      <c r="Y86" s="135"/>
      <c r="Z86" s="139"/>
      <c r="AA86" s="139"/>
      <c r="AB86" s="139"/>
      <c r="AC86" s="139"/>
      <c r="AD86" s="139"/>
      <c r="AE86" s="139"/>
      <c r="AF86" s="139">
        <f t="shared" si="14"/>
        <v>0</v>
      </c>
      <c r="AG86" s="142"/>
      <c r="AH86" s="142"/>
      <c r="AI86" s="142"/>
      <c r="AJ86" s="142"/>
      <c r="AK86" s="142"/>
      <c r="AL86" s="142"/>
      <c r="AM86" s="142">
        <f t="shared" si="15"/>
        <v>0</v>
      </c>
    </row>
    <row r="87" spans="1:39" ht="36">
      <c r="A87" s="134" t="s">
        <v>93</v>
      </c>
      <c r="B87" s="134"/>
      <c r="C87" s="134" t="str">
        <f>IF(B87&lt;&gt;0,LISTAS!$B$2,"COLUMNA SE CARGA AUTOMATICAMENTE")</f>
        <v>COLUMNA SE CARGA AUTOMATICAMENTE</v>
      </c>
      <c r="D87" s="134" t="str">
        <f>IF(E87=LISTAS!$H$2,LISTAS!$I$2,IF(E87=LISTAS!$H$3,LISTAS!$I$3,IF(E87=LISTAS!$H$4,LISTAS!$I$4,IF(E87=LISTAS!$H$5,LISTAS!$I$5,IF(E87=LISTAS!$H$6,LISTAS!$I$6,IF(E87=LISTAS!$H$7,LISTAS!$I$7,IF(E87=LISTAS!$H$8,LISTAS!$I$8,IF(E87=LISTAS!$H$9,LISTAS!$I$9,IF(E87=LISTAS!$H$10,LISTAS!$I$10,IF(E87=LISTAS!$H$11,LISTAS!$I$11,IF(E87=LISTAS!$H$12,LISTAS!$I$12,IF(E87=LISTAS!$H$15,LISTAS!$I$15,IF(E87=LISTAS!$H$18,LISTAS!$I$18,"SELECCIONE PRIMERO LA ACTIVIDAD")))))))))))))</f>
        <v>SELECCIONE PRIMERO LA ACTIVIDAD</v>
      </c>
      <c r="E87" s="135"/>
      <c r="F87" s="135"/>
      <c r="G87" s="134"/>
      <c r="H87" s="136"/>
      <c r="I87" s="136"/>
      <c r="J87" s="136"/>
      <c r="K87" s="136"/>
      <c r="L87" s="136"/>
      <c r="M87" s="136"/>
      <c r="N87" s="137">
        <f t="shared" si="11"/>
        <v>0</v>
      </c>
      <c r="O87" s="138"/>
      <c r="P87" s="138"/>
      <c r="Q87" s="138"/>
      <c r="R87" s="138"/>
      <c r="S87" s="138"/>
      <c r="T87" s="138"/>
      <c r="U87" s="138">
        <f t="shared" si="12"/>
        <v>0</v>
      </c>
      <c r="V87" s="139"/>
      <c r="W87" s="140" t="str">
        <f t="shared" si="13"/>
        <v/>
      </c>
      <c r="X87" s="141" t="str">
        <f>IFERROR(VLOOKUP(Y87,[4]LISTAS!$C$2:$D$105,2,0),"INGRESE NOMBRE DEL ITEM")</f>
        <v>INGRESE NOMBRE DEL ITEM</v>
      </c>
      <c r="Y87" s="135"/>
      <c r="Z87" s="139"/>
      <c r="AA87" s="139"/>
      <c r="AB87" s="139"/>
      <c r="AC87" s="139"/>
      <c r="AD87" s="139"/>
      <c r="AE87" s="139"/>
      <c r="AF87" s="139">
        <f t="shared" si="14"/>
        <v>0</v>
      </c>
      <c r="AG87" s="142"/>
      <c r="AH87" s="142"/>
      <c r="AI87" s="142"/>
      <c r="AJ87" s="142"/>
      <c r="AK87" s="142"/>
      <c r="AL87" s="142"/>
      <c r="AM87" s="142">
        <f t="shared" si="15"/>
        <v>0</v>
      </c>
    </row>
    <row r="88" spans="1:39" ht="36">
      <c r="A88" s="134" t="s">
        <v>93</v>
      </c>
      <c r="B88" s="134"/>
      <c r="C88" s="134" t="str">
        <f>IF(B88&lt;&gt;0,LISTAS!$B$2,"COLUMNA SE CARGA AUTOMATICAMENTE")</f>
        <v>COLUMNA SE CARGA AUTOMATICAMENTE</v>
      </c>
      <c r="D88" s="134" t="str">
        <f>IF(E88=LISTAS!$H$2,LISTAS!$I$2,IF(E88=LISTAS!$H$3,LISTAS!$I$3,IF(E88=LISTAS!$H$4,LISTAS!$I$4,IF(E88=LISTAS!$H$5,LISTAS!$I$5,IF(E88=LISTAS!$H$6,LISTAS!$I$6,IF(E88=LISTAS!$H$7,LISTAS!$I$7,IF(E88=LISTAS!$H$8,LISTAS!$I$8,IF(E88=LISTAS!$H$9,LISTAS!$I$9,IF(E88=LISTAS!$H$10,LISTAS!$I$10,IF(E88=LISTAS!$H$11,LISTAS!$I$11,IF(E88=LISTAS!$H$12,LISTAS!$I$12,IF(E88=LISTAS!$H$15,LISTAS!$I$15,IF(E88=LISTAS!$H$18,LISTAS!$I$18,"SELECCIONE PRIMERO LA ACTIVIDAD")))))))))))))</f>
        <v>SELECCIONE PRIMERO LA ACTIVIDAD</v>
      </c>
      <c r="E88" s="135"/>
      <c r="F88" s="135"/>
      <c r="G88" s="134"/>
      <c r="H88" s="136"/>
      <c r="I88" s="136"/>
      <c r="J88" s="136"/>
      <c r="K88" s="136"/>
      <c r="L88" s="136"/>
      <c r="M88" s="136"/>
      <c r="N88" s="137">
        <f t="shared" si="11"/>
        <v>0</v>
      </c>
      <c r="O88" s="138"/>
      <c r="P88" s="138"/>
      <c r="Q88" s="138"/>
      <c r="R88" s="138"/>
      <c r="S88" s="138"/>
      <c r="T88" s="138"/>
      <c r="U88" s="138">
        <f t="shared" si="12"/>
        <v>0</v>
      </c>
      <c r="V88" s="139"/>
      <c r="W88" s="140" t="str">
        <f t="shared" si="13"/>
        <v/>
      </c>
      <c r="X88" s="141" t="str">
        <f>IFERROR(VLOOKUP(Y88,[4]LISTAS!$C$2:$D$105,2,0),"INGRESE NOMBRE DEL ITEM")</f>
        <v>INGRESE NOMBRE DEL ITEM</v>
      </c>
      <c r="Y88" s="135"/>
      <c r="Z88" s="139"/>
      <c r="AA88" s="139"/>
      <c r="AB88" s="139"/>
      <c r="AC88" s="139"/>
      <c r="AD88" s="139"/>
      <c r="AE88" s="139"/>
      <c r="AF88" s="139">
        <f t="shared" si="14"/>
        <v>0</v>
      </c>
      <c r="AG88" s="142"/>
      <c r="AH88" s="142"/>
      <c r="AI88" s="142"/>
      <c r="AJ88" s="142"/>
      <c r="AK88" s="142"/>
      <c r="AL88" s="142"/>
      <c r="AM88" s="142">
        <f t="shared" si="15"/>
        <v>0</v>
      </c>
    </row>
    <row r="89" spans="1:39" ht="36">
      <c r="A89" s="134" t="s">
        <v>93</v>
      </c>
      <c r="B89" s="134"/>
      <c r="C89" s="134" t="str">
        <f>IF(B89&lt;&gt;0,LISTAS!$B$2,"COLUMNA SE CARGA AUTOMATICAMENTE")</f>
        <v>COLUMNA SE CARGA AUTOMATICAMENTE</v>
      </c>
      <c r="D89" s="134" t="str">
        <f>IF(E89=LISTAS!$H$2,LISTAS!$I$2,IF(E89=LISTAS!$H$3,LISTAS!$I$3,IF(E89=LISTAS!$H$4,LISTAS!$I$4,IF(E89=LISTAS!$H$5,LISTAS!$I$5,IF(E89=LISTAS!$H$6,LISTAS!$I$6,IF(E89=LISTAS!$H$7,LISTAS!$I$7,IF(E89=LISTAS!$H$8,LISTAS!$I$8,IF(E89=LISTAS!$H$9,LISTAS!$I$9,IF(E89=LISTAS!$H$10,LISTAS!$I$10,IF(E89=LISTAS!$H$11,LISTAS!$I$11,IF(E89=LISTAS!$H$12,LISTAS!$I$12,IF(E89=LISTAS!$H$15,LISTAS!$I$15,IF(E89=LISTAS!$H$18,LISTAS!$I$18,"SELECCIONE PRIMERO LA ACTIVIDAD")))))))))))))</f>
        <v>SELECCIONE PRIMERO LA ACTIVIDAD</v>
      </c>
      <c r="E89" s="135"/>
      <c r="F89" s="135"/>
      <c r="G89" s="134"/>
      <c r="H89" s="136"/>
      <c r="I89" s="136"/>
      <c r="J89" s="136"/>
      <c r="K89" s="136"/>
      <c r="L89" s="136"/>
      <c r="M89" s="136"/>
      <c r="N89" s="137">
        <f t="shared" si="11"/>
        <v>0</v>
      </c>
      <c r="O89" s="138"/>
      <c r="P89" s="138"/>
      <c r="Q89" s="138"/>
      <c r="R89" s="138"/>
      <c r="S89" s="138"/>
      <c r="T89" s="138"/>
      <c r="U89" s="138">
        <f t="shared" si="12"/>
        <v>0</v>
      </c>
      <c r="V89" s="139"/>
      <c r="W89" s="140" t="str">
        <f t="shared" si="13"/>
        <v/>
      </c>
      <c r="X89" s="141" t="str">
        <f>IFERROR(VLOOKUP(Y89,[4]LISTAS!$C$2:$D$105,2,0),"INGRESE NOMBRE DEL ITEM")</f>
        <v>INGRESE NOMBRE DEL ITEM</v>
      </c>
      <c r="Y89" s="135"/>
      <c r="Z89" s="139"/>
      <c r="AA89" s="139"/>
      <c r="AB89" s="139"/>
      <c r="AC89" s="139"/>
      <c r="AD89" s="139"/>
      <c r="AE89" s="139"/>
      <c r="AF89" s="139">
        <f t="shared" si="14"/>
        <v>0</v>
      </c>
      <c r="AG89" s="142"/>
      <c r="AH89" s="142"/>
      <c r="AI89" s="142"/>
      <c r="AJ89" s="142"/>
      <c r="AK89" s="142"/>
      <c r="AL89" s="142"/>
      <c r="AM89" s="142">
        <f t="shared" si="15"/>
        <v>0</v>
      </c>
    </row>
    <row r="90" spans="1:39" ht="36">
      <c r="A90" s="134" t="s">
        <v>93</v>
      </c>
      <c r="B90" s="134"/>
      <c r="C90" s="134" t="str">
        <f>IF(B90&lt;&gt;0,LISTAS!$B$2,"COLUMNA SE CARGA AUTOMATICAMENTE")</f>
        <v>COLUMNA SE CARGA AUTOMATICAMENTE</v>
      </c>
      <c r="D90" s="134" t="str">
        <f>IF(E90=LISTAS!$H$2,LISTAS!$I$2,IF(E90=LISTAS!$H$3,LISTAS!$I$3,IF(E90=LISTAS!$H$4,LISTAS!$I$4,IF(E90=LISTAS!$H$5,LISTAS!$I$5,IF(E90=LISTAS!$H$6,LISTAS!$I$6,IF(E90=LISTAS!$H$7,LISTAS!$I$7,IF(E90=LISTAS!$H$8,LISTAS!$I$8,IF(E90=LISTAS!$H$9,LISTAS!$I$9,IF(E90=LISTAS!$H$10,LISTAS!$I$10,IF(E90=LISTAS!$H$11,LISTAS!$I$11,IF(E90=LISTAS!$H$12,LISTAS!$I$12,IF(E90=LISTAS!$H$15,LISTAS!$I$15,IF(E90=LISTAS!$H$18,LISTAS!$I$18,"SELECCIONE PRIMERO LA ACTIVIDAD")))))))))))))</f>
        <v>SELECCIONE PRIMERO LA ACTIVIDAD</v>
      </c>
      <c r="E90" s="135"/>
      <c r="F90" s="135"/>
      <c r="G90" s="134"/>
      <c r="H90" s="136"/>
      <c r="I90" s="136"/>
      <c r="J90" s="136"/>
      <c r="K90" s="136"/>
      <c r="L90" s="136"/>
      <c r="M90" s="136"/>
      <c r="N90" s="137">
        <f t="shared" si="11"/>
        <v>0</v>
      </c>
      <c r="O90" s="138"/>
      <c r="P90" s="138"/>
      <c r="Q90" s="138"/>
      <c r="R90" s="138"/>
      <c r="S90" s="138"/>
      <c r="T90" s="138"/>
      <c r="U90" s="138">
        <f t="shared" si="12"/>
        <v>0</v>
      </c>
      <c r="V90" s="139"/>
      <c r="W90" s="140" t="str">
        <f t="shared" si="13"/>
        <v/>
      </c>
      <c r="X90" s="141" t="str">
        <f>IFERROR(VLOOKUP(Y90,[4]LISTAS!$C$2:$D$105,2,0),"INGRESE NOMBRE DEL ITEM")</f>
        <v>INGRESE NOMBRE DEL ITEM</v>
      </c>
      <c r="Y90" s="135"/>
      <c r="Z90" s="139"/>
      <c r="AA90" s="139"/>
      <c r="AB90" s="139"/>
      <c r="AC90" s="139"/>
      <c r="AD90" s="139"/>
      <c r="AE90" s="139"/>
      <c r="AF90" s="139">
        <f t="shared" si="14"/>
        <v>0</v>
      </c>
      <c r="AG90" s="142"/>
      <c r="AH90" s="142"/>
      <c r="AI90" s="142"/>
      <c r="AJ90" s="142"/>
      <c r="AK90" s="142"/>
      <c r="AL90" s="142"/>
      <c r="AM90" s="142">
        <f t="shared" si="15"/>
        <v>0</v>
      </c>
    </row>
    <row r="91" spans="1:39" ht="36">
      <c r="A91" s="134" t="s">
        <v>93</v>
      </c>
      <c r="B91" s="134"/>
      <c r="C91" s="134" t="str">
        <f>IF(B91&lt;&gt;0,LISTAS!$B$2,"COLUMNA SE CARGA AUTOMATICAMENTE")</f>
        <v>COLUMNA SE CARGA AUTOMATICAMENTE</v>
      </c>
      <c r="D91" s="134" t="str">
        <f>IF(E91=LISTAS!$H$2,LISTAS!$I$2,IF(E91=LISTAS!$H$3,LISTAS!$I$3,IF(E91=LISTAS!$H$4,LISTAS!$I$4,IF(E91=LISTAS!$H$5,LISTAS!$I$5,IF(E91=LISTAS!$H$6,LISTAS!$I$6,IF(E91=LISTAS!$H$7,LISTAS!$I$7,IF(E91=LISTAS!$H$8,LISTAS!$I$8,IF(E91=LISTAS!$H$9,LISTAS!$I$9,IF(E91=LISTAS!$H$10,LISTAS!$I$10,IF(E91=LISTAS!$H$11,LISTAS!$I$11,IF(E91=LISTAS!$H$12,LISTAS!$I$12,IF(E91=LISTAS!$H$15,LISTAS!$I$15,IF(E91=LISTAS!$H$18,LISTAS!$I$18,"SELECCIONE PRIMERO LA ACTIVIDAD")))))))))))))</f>
        <v>SELECCIONE PRIMERO LA ACTIVIDAD</v>
      </c>
      <c r="E91" s="135"/>
      <c r="F91" s="135"/>
      <c r="G91" s="134"/>
      <c r="H91" s="136"/>
      <c r="I91" s="136"/>
      <c r="J91" s="136"/>
      <c r="K91" s="136"/>
      <c r="L91" s="136"/>
      <c r="M91" s="136"/>
      <c r="N91" s="137">
        <f t="shared" si="11"/>
        <v>0</v>
      </c>
      <c r="O91" s="138"/>
      <c r="P91" s="138"/>
      <c r="Q91" s="138"/>
      <c r="R91" s="138"/>
      <c r="S91" s="138"/>
      <c r="T91" s="138"/>
      <c r="U91" s="138">
        <f t="shared" si="12"/>
        <v>0</v>
      </c>
      <c r="V91" s="139"/>
      <c r="W91" s="140" t="str">
        <f t="shared" si="13"/>
        <v/>
      </c>
      <c r="X91" s="141" t="str">
        <f>IFERROR(VLOOKUP(Y91,[4]LISTAS!$C$2:$D$105,2,0),"INGRESE NOMBRE DEL ITEM")</f>
        <v>INGRESE NOMBRE DEL ITEM</v>
      </c>
      <c r="Y91" s="135"/>
      <c r="Z91" s="139"/>
      <c r="AA91" s="139"/>
      <c r="AB91" s="139"/>
      <c r="AC91" s="139"/>
      <c r="AD91" s="139"/>
      <c r="AE91" s="139"/>
      <c r="AF91" s="139">
        <f t="shared" si="14"/>
        <v>0</v>
      </c>
      <c r="AG91" s="142"/>
      <c r="AH91" s="142"/>
      <c r="AI91" s="142"/>
      <c r="AJ91" s="142"/>
      <c r="AK91" s="142"/>
      <c r="AL91" s="142"/>
      <c r="AM91" s="142">
        <f t="shared" si="15"/>
        <v>0</v>
      </c>
    </row>
    <row r="92" spans="1:39" ht="36">
      <c r="A92" s="134" t="s">
        <v>93</v>
      </c>
      <c r="B92" s="134"/>
      <c r="C92" s="134" t="str">
        <f>IF(B92&lt;&gt;0,LISTAS!$B$2,"COLUMNA SE CARGA AUTOMATICAMENTE")</f>
        <v>COLUMNA SE CARGA AUTOMATICAMENTE</v>
      </c>
      <c r="D92" s="134" t="str">
        <f>IF(E92=LISTAS!$H$2,LISTAS!$I$2,IF(E92=LISTAS!$H$3,LISTAS!$I$3,IF(E92=LISTAS!$H$4,LISTAS!$I$4,IF(E92=LISTAS!$H$5,LISTAS!$I$5,IF(E92=LISTAS!$H$6,LISTAS!$I$6,IF(E92=LISTAS!$H$7,LISTAS!$I$7,IF(E92=LISTAS!$H$8,LISTAS!$I$8,IF(E92=LISTAS!$H$9,LISTAS!$I$9,IF(E92=LISTAS!$H$10,LISTAS!$I$10,IF(E92=LISTAS!$H$11,LISTAS!$I$11,IF(E92=LISTAS!$H$12,LISTAS!$I$12,IF(E92=LISTAS!$H$15,LISTAS!$I$15,IF(E92=LISTAS!$H$18,LISTAS!$I$18,"SELECCIONE PRIMERO LA ACTIVIDAD")))))))))))))</f>
        <v>SELECCIONE PRIMERO LA ACTIVIDAD</v>
      </c>
      <c r="E92" s="135"/>
      <c r="F92" s="135"/>
      <c r="G92" s="134"/>
      <c r="H92" s="136"/>
      <c r="I92" s="136"/>
      <c r="J92" s="136"/>
      <c r="K92" s="136"/>
      <c r="L92" s="136"/>
      <c r="M92" s="136"/>
      <c r="N92" s="137">
        <f t="shared" si="11"/>
        <v>0</v>
      </c>
      <c r="O92" s="138"/>
      <c r="P92" s="138"/>
      <c r="Q92" s="138"/>
      <c r="R92" s="138"/>
      <c r="S92" s="138"/>
      <c r="T92" s="138"/>
      <c r="U92" s="138">
        <f t="shared" si="12"/>
        <v>0</v>
      </c>
      <c r="V92" s="139"/>
      <c r="W92" s="140" t="str">
        <f t="shared" si="13"/>
        <v/>
      </c>
      <c r="X92" s="141" t="str">
        <f>IFERROR(VLOOKUP(Y92,[4]LISTAS!$C$2:$D$105,2,0),"INGRESE NOMBRE DEL ITEM")</f>
        <v>INGRESE NOMBRE DEL ITEM</v>
      </c>
      <c r="Y92" s="135"/>
      <c r="Z92" s="139"/>
      <c r="AA92" s="139"/>
      <c r="AB92" s="139"/>
      <c r="AC92" s="139"/>
      <c r="AD92" s="139"/>
      <c r="AE92" s="139"/>
      <c r="AF92" s="139">
        <f t="shared" si="14"/>
        <v>0</v>
      </c>
      <c r="AG92" s="142"/>
      <c r="AH92" s="142"/>
      <c r="AI92" s="142"/>
      <c r="AJ92" s="142"/>
      <c r="AK92" s="142"/>
      <c r="AL92" s="142"/>
      <c r="AM92" s="142">
        <f t="shared" si="15"/>
        <v>0</v>
      </c>
    </row>
    <row r="93" spans="1:39" ht="36">
      <c r="A93" s="134" t="s">
        <v>93</v>
      </c>
      <c r="B93" s="134"/>
      <c r="C93" s="134" t="str">
        <f>IF(B93&lt;&gt;0,LISTAS!$B$2,"COLUMNA SE CARGA AUTOMATICAMENTE")</f>
        <v>COLUMNA SE CARGA AUTOMATICAMENTE</v>
      </c>
      <c r="D93" s="134" t="str">
        <f>IF(E93=LISTAS!$H$2,LISTAS!$I$2,IF(E93=LISTAS!$H$3,LISTAS!$I$3,IF(E93=LISTAS!$H$4,LISTAS!$I$4,IF(E93=LISTAS!$H$5,LISTAS!$I$5,IF(E93=LISTAS!$H$6,LISTAS!$I$6,IF(E93=LISTAS!$H$7,LISTAS!$I$7,IF(E93=LISTAS!$H$8,LISTAS!$I$8,IF(E93=LISTAS!$H$9,LISTAS!$I$9,IF(E93=LISTAS!$H$10,LISTAS!$I$10,IF(E93=LISTAS!$H$11,LISTAS!$I$11,IF(E93=LISTAS!$H$12,LISTAS!$I$12,IF(E93=LISTAS!$H$15,LISTAS!$I$15,IF(E93=LISTAS!$H$18,LISTAS!$I$18,"SELECCIONE PRIMERO LA ACTIVIDAD")))))))))))))</f>
        <v>SELECCIONE PRIMERO LA ACTIVIDAD</v>
      </c>
      <c r="E93" s="135"/>
      <c r="F93" s="135"/>
      <c r="G93" s="134"/>
      <c r="H93" s="136"/>
      <c r="I93" s="136"/>
      <c r="J93" s="136"/>
      <c r="K93" s="136"/>
      <c r="L93" s="136"/>
      <c r="M93" s="136"/>
      <c r="N93" s="137">
        <f t="shared" si="11"/>
        <v>0</v>
      </c>
      <c r="O93" s="138"/>
      <c r="P93" s="138"/>
      <c r="Q93" s="138"/>
      <c r="R93" s="138"/>
      <c r="S93" s="138"/>
      <c r="T93" s="138"/>
      <c r="U93" s="138">
        <f t="shared" si="12"/>
        <v>0</v>
      </c>
      <c r="V93" s="139"/>
      <c r="W93" s="140" t="str">
        <f t="shared" si="13"/>
        <v/>
      </c>
      <c r="X93" s="141" t="str">
        <f>IFERROR(VLOOKUP(Y93,[4]LISTAS!$C$2:$D$105,2,0),"INGRESE NOMBRE DEL ITEM")</f>
        <v>INGRESE NOMBRE DEL ITEM</v>
      </c>
      <c r="Y93" s="135"/>
      <c r="Z93" s="139"/>
      <c r="AA93" s="139"/>
      <c r="AB93" s="139"/>
      <c r="AC93" s="139"/>
      <c r="AD93" s="139"/>
      <c r="AE93" s="139"/>
      <c r="AF93" s="139">
        <f t="shared" si="14"/>
        <v>0</v>
      </c>
      <c r="AG93" s="142"/>
      <c r="AH93" s="142"/>
      <c r="AI93" s="142"/>
      <c r="AJ93" s="142"/>
      <c r="AK93" s="142"/>
      <c r="AL93" s="142"/>
      <c r="AM93" s="142">
        <f t="shared" si="15"/>
        <v>0</v>
      </c>
    </row>
    <row r="94" spans="1:39" ht="36">
      <c r="A94" s="134" t="s">
        <v>93</v>
      </c>
      <c r="B94" s="134"/>
      <c r="C94" s="134" t="str">
        <f>IF(B94&lt;&gt;0,LISTAS!$B$2,"COLUMNA SE CARGA AUTOMATICAMENTE")</f>
        <v>COLUMNA SE CARGA AUTOMATICAMENTE</v>
      </c>
      <c r="D94" s="134" t="str">
        <f>IF(E94=LISTAS!$H$2,LISTAS!$I$2,IF(E94=LISTAS!$H$3,LISTAS!$I$3,IF(E94=LISTAS!$H$4,LISTAS!$I$4,IF(E94=LISTAS!$H$5,LISTAS!$I$5,IF(E94=LISTAS!$H$6,LISTAS!$I$6,IF(E94=LISTAS!$H$7,LISTAS!$I$7,IF(E94=LISTAS!$H$8,LISTAS!$I$8,IF(E94=LISTAS!$H$9,LISTAS!$I$9,IF(E94=LISTAS!$H$10,LISTAS!$I$10,IF(E94=LISTAS!$H$11,LISTAS!$I$11,IF(E94=LISTAS!$H$12,LISTAS!$I$12,IF(E94=LISTAS!$H$15,LISTAS!$I$15,IF(E94=LISTAS!$H$18,LISTAS!$I$18,"SELECCIONE PRIMERO LA ACTIVIDAD")))))))))))))</f>
        <v>SELECCIONE PRIMERO LA ACTIVIDAD</v>
      </c>
      <c r="E94" s="135"/>
      <c r="F94" s="135"/>
      <c r="G94" s="134"/>
      <c r="H94" s="136"/>
      <c r="I94" s="136"/>
      <c r="J94" s="136"/>
      <c r="K94" s="136"/>
      <c r="L94" s="136"/>
      <c r="M94" s="136"/>
      <c r="N94" s="137">
        <f t="shared" si="11"/>
        <v>0</v>
      </c>
      <c r="O94" s="138"/>
      <c r="P94" s="138"/>
      <c r="Q94" s="138"/>
      <c r="R94" s="138"/>
      <c r="S94" s="138"/>
      <c r="T94" s="138"/>
      <c r="U94" s="138">
        <f t="shared" si="12"/>
        <v>0</v>
      </c>
      <c r="V94" s="139"/>
      <c r="W94" s="140" t="str">
        <f t="shared" si="13"/>
        <v/>
      </c>
      <c r="X94" s="141" t="str">
        <f>IFERROR(VLOOKUP(Y94,[4]LISTAS!$C$2:$D$105,2,0),"INGRESE NOMBRE DEL ITEM")</f>
        <v>INGRESE NOMBRE DEL ITEM</v>
      </c>
      <c r="Y94" s="135"/>
      <c r="Z94" s="139"/>
      <c r="AA94" s="139"/>
      <c r="AB94" s="139"/>
      <c r="AC94" s="139"/>
      <c r="AD94" s="139"/>
      <c r="AE94" s="139"/>
      <c r="AF94" s="139">
        <f t="shared" si="14"/>
        <v>0</v>
      </c>
      <c r="AG94" s="142"/>
      <c r="AH94" s="142"/>
      <c r="AI94" s="142"/>
      <c r="AJ94" s="142"/>
      <c r="AK94" s="142"/>
      <c r="AL94" s="142"/>
      <c r="AM94" s="142">
        <f t="shared" si="15"/>
        <v>0</v>
      </c>
    </row>
    <row r="95" spans="1:39" ht="36">
      <c r="A95" s="134" t="s">
        <v>93</v>
      </c>
      <c r="B95" s="134"/>
      <c r="C95" s="134" t="str">
        <f>IF(B95&lt;&gt;0,LISTAS!$B$2,"COLUMNA SE CARGA AUTOMATICAMENTE")</f>
        <v>COLUMNA SE CARGA AUTOMATICAMENTE</v>
      </c>
      <c r="D95" s="134" t="str">
        <f>IF(E95=LISTAS!$H$2,LISTAS!$I$2,IF(E95=LISTAS!$H$3,LISTAS!$I$3,IF(E95=LISTAS!$H$4,LISTAS!$I$4,IF(E95=LISTAS!$H$5,LISTAS!$I$5,IF(E95=LISTAS!$H$6,LISTAS!$I$6,IF(E95=LISTAS!$H$7,LISTAS!$I$7,IF(E95=LISTAS!$H$8,LISTAS!$I$8,IF(E95=LISTAS!$H$9,LISTAS!$I$9,IF(E95=LISTAS!$H$10,LISTAS!$I$10,IF(E95=LISTAS!$H$11,LISTAS!$I$11,IF(E95=LISTAS!$H$12,LISTAS!$I$12,IF(E95=LISTAS!$H$15,LISTAS!$I$15,IF(E95=LISTAS!$H$18,LISTAS!$I$18,"SELECCIONE PRIMERO LA ACTIVIDAD")))))))))))))</f>
        <v>SELECCIONE PRIMERO LA ACTIVIDAD</v>
      </c>
      <c r="E95" s="135"/>
      <c r="F95" s="135"/>
      <c r="G95" s="134"/>
      <c r="H95" s="136"/>
      <c r="I95" s="136"/>
      <c r="J95" s="136"/>
      <c r="K95" s="136"/>
      <c r="L95" s="136"/>
      <c r="M95" s="136"/>
      <c r="N95" s="137">
        <f t="shared" si="11"/>
        <v>0</v>
      </c>
      <c r="O95" s="138"/>
      <c r="P95" s="138"/>
      <c r="Q95" s="138"/>
      <c r="R95" s="138"/>
      <c r="S95" s="138"/>
      <c r="T95" s="138"/>
      <c r="U95" s="138">
        <f t="shared" si="12"/>
        <v>0</v>
      </c>
      <c r="V95" s="139"/>
      <c r="W95" s="140" t="str">
        <f t="shared" si="13"/>
        <v/>
      </c>
      <c r="X95" s="141" t="str">
        <f>IFERROR(VLOOKUP(Y95,[4]LISTAS!$C$2:$D$105,2,0),"INGRESE NOMBRE DEL ITEM")</f>
        <v>INGRESE NOMBRE DEL ITEM</v>
      </c>
      <c r="Y95" s="135"/>
      <c r="Z95" s="139"/>
      <c r="AA95" s="139"/>
      <c r="AB95" s="139"/>
      <c r="AC95" s="139"/>
      <c r="AD95" s="139"/>
      <c r="AE95" s="139"/>
      <c r="AF95" s="139">
        <f t="shared" si="14"/>
        <v>0</v>
      </c>
      <c r="AG95" s="142"/>
      <c r="AH95" s="142"/>
      <c r="AI95" s="142"/>
      <c r="AJ95" s="142"/>
      <c r="AK95" s="142"/>
      <c r="AL95" s="142"/>
      <c r="AM95" s="142">
        <f t="shared" si="15"/>
        <v>0</v>
      </c>
    </row>
    <row r="96" spans="1:39" ht="36">
      <c r="A96" s="134" t="s">
        <v>93</v>
      </c>
      <c r="B96" s="134"/>
      <c r="C96" s="134" t="str">
        <f>IF(B96&lt;&gt;0,LISTAS!$B$2,"COLUMNA SE CARGA AUTOMATICAMENTE")</f>
        <v>COLUMNA SE CARGA AUTOMATICAMENTE</v>
      </c>
      <c r="D96" s="134" t="str">
        <f>IF(E96=LISTAS!$H$2,LISTAS!$I$2,IF(E96=LISTAS!$H$3,LISTAS!$I$3,IF(E96=LISTAS!$H$4,LISTAS!$I$4,IF(E96=LISTAS!$H$5,LISTAS!$I$5,IF(E96=LISTAS!$H$6,LISTAS!$I$6,IF(E96=LISTAS!$H$7,LISTAS!$I$7,IF(E96=LISTAS!$H$8,LISTAS!$I$8,IF(E96=LISTAS!$H$9,LISTAS!$I$9,IF(E96=LISTAS!$H$10,LISTAS!$I$10,IF(E96=LISTAS!$H$11,LISTAS!$I$11,IF(E96=LISTAS!$H$12,LISTAS!$I$12,IF(E96=LISTAS!$H$15,LISTAS!$I$15,IF(E96=LISTAS!$H$18,LISTAS!$I$18,"SELECCIONE PRIMERO LA ACTIVIDAD")))))))))))))</f>
        <v>SELECCIONE PRIMERO LA ACTIVIDAD</v>
      </c>
      <c r="E96" s="135"/>
      <c r="F96" s="135"/>
      <c r="G96" s="134"/>
      <c r="H96" s="136"/>
      <c r="I96" s="136"/>
      <c r="J96" s="136"/>
      <c r="K96" s="136"/>
      <c r="L96" s="136"/>
      <c r="M96" s="136"/>
      <c r="N96" s="137">
        <f t="shared" si="11"/>
        <v>0</v>
      </c>
      <c r="O96" s="138"/>
      <c r="P96" s="138"/>
      <c r="Q96" s="138"/>
      <c r="R96" s="138"/>
      <c r="S96" s="138"/>
      <c r="T96" s="138"/>
      <c r="U96" s="138">
        <f t="shared" si="12"/>
        <v>0</v>
      </c>
      <c r="V96" s="139"/>
      <c r="W96" s="140" t="str">
        <f t="shared" si="13"/>
        <v/>
      </c>
      <c r="X96" s="141" t="str">
        <f>IFERROR(VLOOKUP(Y96,[4]LISTAS!$C$2:$D$105,2,0),"INGRESE NOMBRE DEL ITEM")</f>
        <v>INGRESE NOMBRE DEL ITEM</v>
      </c>
      <c r="Y96" s="135"/>
      <c r="Z96" s="139"/>
      <c r="AA96" s="139"/>
      <c r="AB96" s="139"/>
      <c r="AC96" s="139"/>
      <c r="AD96" s="139"/>
      <c r="AE96" s="139"/>
      <c r="AF96" s="139">
        <f t="shared" ref="AF96:AF100" si="16">SUM(Z96:AE96)</f>
        <v>0</v>
      </c>
      <c r="AG96" s="142"/>
      <c r="AH96" s="142"/>
      <c r="AI96" s="142"/>
      <c r="AJ96" s="142"/>
      <c r="AK96" s="142"/>
      <c r="AL96" s="142"/>
      <c r="AM96" s="142">
        <f t="shared" ref="AM96:AM100" si="17">SUM(AG96:AL96)</f>
        <v>0</v>
      </c>
    </row>
    <row r="97" spans="1:39" ht="36">
      <c r="A97" s="134" t="s">
        <v>93</v>
      </c>
      <c r="B97" s="134"/>
      <c r="C97" s="134" t="str">
        <f>IF(B97&lt;&gt;0,LISTAS!$B$2,"COLUMNA SE CARGA AUTOMATICAMENTE")</f>
        <v>COLUMNA SE CARGA AUTOMATICAMENTE</v>
      </c>
      <c r="D97" s="134" t="str">
        <f>IF(E97=LISTAS!$H$2,LISTAS!$I$2,IF(E97=LISTAS!$H$3,LISTAS!$I$3,IF(E97=LISTAS!$H$4,LISTAS!$I$4,IF(E97=LISTAS!$H$5,LISTAS!$I$5,IF(E97=LISTAS!$H$6,LISTAS!$I$6,IF(E97=LISTAS!$H$7,LISTAS!$I$7,IF(E97=LISTAS!$H$8,LISTAS!$I$8,IF(E97=LISTAS!$H$9,LISTAS!$I$9,IF(E97=LISTAS!$H$10,LISTAS!$I$10,IF(E97=LISTAS!$H$11,LISTAS!$I$11,IF(E97=LISTAS!$H$12,LISTAS!$I$12,IF(E97=LISTAS!$H$15,LISTAS!$I$15,IF(E97=LISTAS!$H$18,LISTAS!$I$18,"SELECCIONE PRIMERO LA ACTIVIDAD")))))))))))))</f>
        <v>SELECCIONE PRIMERO LA ACTIVIDAD</v>
      </c>
      <c r="E97" s="135"/>
      <c r="F97" s="135"/>
      <c r="G97" s="134"/>
      <c r="H97" s="136"/>
      <c r="I97" s="136"/>
      <c r="J97" s="136"/>
      <c r="K97" s="136"/>
      <c r="L97" s="136"/>
      <c r="M97" s="136"/>
      <c r="N97" s="137">
        <f t="shared" si="11"/>
        <v>0</v>
      </c>
      <c r="O97" s="138"/>
      <c r="P97" s="138"/>
      <c r="Q97" s="138"/>
      <c r="R97" s="138"/>
      <c r="S97" s="138"/>
      <c r="T97" s="138"/>
      <c r="U97" s="138">
        <f t="shared" si="12"/>
        <v>0</v>
      </c>
      <c r="V97" s="139"/>
      <c r="W97" s="140" t="str">
        <f t="shared" si="13"/>
        <v/>
      </c>
      <c r="X97" s="141" t="str">
        <f>IFERROR(VLOOKUP(Y97,[4]LISTAS!$C$2:$D$105,2,0),"INGRESE NOMBRE DEL ITEM")</f>
        <v>INGRESE NOMBRE DEL ITEM</v>
      </c>
      <c r="Y97" s="135"/>
      <c r="Z97" s="139"/>
      <c r="AA97" s="139"/>
      <c r="AB97" s="139"/>
      <c r="AC97" s="139"/>
      <c r="AD97" s="139"/>
      <c r="AE97" s="139"/>
      <c r="AF97" s="139">
        <f t="shared" si="16"/>
        <v>0</v>
      </c>
      <c r="AG97" s="142"/>
      <c r="AH97" s="142"/>
      <c r="AI97" s="142"/>
      <c r="AJ97" s="142"/>
      <c r="AK97" s="142"/>
      <c r="AL97" s="142"/>
      <c r="AM97" s="142">
        <f t="shared" si="17"/>
        <v>0</v>
      </c>
    </row>
    <row r="98" spans="1:39" ht="36">
      <c r="A98" s="134" t="s">
        <v>93</v>
      </c>
      <c r="B98" s="134"/>
      <c r="C98" s="134" t="str">
        <f>IF(B98&lt;&gt;0,LISTAS!$B$2,"COLUMNA SE CARGA AUTOMATICAMENTE")</f>
        <v>COLUMNA SE CARGA AUTOMATICAMENTE</v>
      </c>
      <c r="D98" s="134" t="str">
        <f>IF(E98=LISTAS!$H$2,LISTAS!$I$2,IF(E98=LISTAS!$H$3,LISTAS!$I$3,IF(E98=LISTAS!$H$4,LISTAS!$I$4,IF(E98=LISTAS!$H$5,LISTAS!$I$5,IF(E98=LISTAS!$H$6,LISTAS!$I$6,IF(E98=LISTAS!$H$7,LISTAS!$I$7,IF(E98=LISTAS!$H$8,LISTAS!$I$8,IF(E98=LISTAS!$H$9,LISTAS!$I$9,IF(E98=LISTAS!$H$10,LISTAS!$I$10,IF(E98=LISTAS!$H$11,LISTAS!$I$11,IF(E98=LISTAS!$H$12,LISTAS!$I$12,IF(E98=LISTAS!$H$15,LISTAS!$I$15,IF(E98=LISTAS!$H$18,LISTAS!$I$18,"SELECCIONE PRIMERO LA ACTIVIDAD")))))))))))))</f>
        <v>SELECCIONE PRIMERO LA ACTIVIDAD</v>
      </c>
      <c r="E98" s="135"/>
      <c r="F98" s="135"/>
      <c r="G98" s="134"/>
      <c r="H98" s="136"/>
      <c r="I98" s="136"/>
      <c r="J98" s="136"/>
      <c r="K98" s="136"/>
      <c r="L98" s="136"/>
      <c r="M98" s="136"/>
      <c r="N98" s="137">
        <f t="shared" si="11"/>
        <v>0</v>
      </c>
      <c r="O98" s="138"/>
      <c r="P98" s="138"/>
      <c r="Q98" s="138"/>
      <c r="R98" s="138"/>
      <c r="S98" s="138"/>
      <c r="T98" s="138"/>
      <c r="U98" s="138">
        <f t="shared" si="12"/>
        <v>0</v>
      </c>
      <c r="V98" s="139"/>
      <c r="W98" s="140" t="str">
        <f t="shared" si="13"/>
        <v/>
      </c>
      <c r="X98" s="141" t="str">
        <f>IFERROR(VLOOKUP(Y98,[4]LISTAS!$C$2:$D$105,2,0),"INGRESE NOMBRE DEL ITEM")</f>
        <v>INGRESE NOMBRE DEL ITEM</v>
      </c>
      <c r="Y98" s="135"/>
      <c r="Z98" s="139"/>
      <c r="AA98" s="139"/>
      <c r="AB98" s="139"/>
      <c r="AC98" s="139"/>
      <c r="AD98" s="139"/>
      <c r="AE98" s="139"/>
      <c r="AF98" s="139">
        <f t="shared" si="16"/>
        <v>0</v>
      </c>
      <c r="AG98" s="142"/>
      <c r="AH98" s="142"/>
      <c r="AI98" s="142"/>
      <c r="AJ98" s="142"/>
      <c r="AK98" s="142"/>
      <c r="AL98" s="142"/>
      <c r="AM98" s="142">
        <f t="shared" si="17"/>
        <v>0</v>
      </c>
    </row>
    <row r="99" spans="1:39" ht="36">
      <c r="A99" s="134" t="s">
        <v>93</v>
      </c>
      <c r="B99" s="134"/>
      <c r="C99" s="134" t="str">
        <f>IF(B99&lt;&gt;0,LISTAS!$B$2,"COLUMNA SE CARGA AUTOMATICAMENTE")</f>
        <v>COLUMNA SE CARGA AUTOMATICAMENTE</v>
      </c>
      <c r="D99" s="134" t="str">
        <f>IF(E99=LISTAS!$H$2,LISTAS!$I$2,IF(E99=LISTAS!$H$3,LISTAS!$I$3,IF(E99=LISTAS!$H$4,LISTAS!$I$4,IF(E99=LISTAS!$H$5,LISTAS!$I$5,IF(E99=LISTAS!$H$6,LISTAS!$I$6,IF(E99=LISTAS!$H$7,LISTAS!$I$7,IF(E99=LISTAS!$H$8,LISTAS!$I$8,IF(E99=LISTAS!$H$9,LISTAS!$I$9,IF(E99=LISTAS!$H$10,LISTAS!$I$10,IF(E99=LISTAS!$H$11,LISTAS!$I$11,IF(E99=LISTAS!$H$12,LISTAS!$I$12,IF(E99=LISTAS!$H$15,LISTAS!$I$15,IF(E99=LISTAS!$H$18,LISTAS!$I$18,"SELECCIONE PRIMERO LA ACTIVIDAD")))))))))))))</f>
        <v>SELECCIONE PRIMERO LA ACTIVIDAD</v>
      </c>
      <c r="E99" s="135"/>
      <c r="F99" s="135"/>
      <c r="G99" s="134"/>
      <c r="H99" s="136"/>
      <c r="I99" s="136"/>
      <c r="J99" s="136"/>
      <c r="K99" s="136"/>
      <c r="L99" s="136"/>
      <c r="M99" s="136"/>
      <c r="N99" s="137">
        <f t="shared" si="11"/>
        <v>0</v>
      </c>
      <c r="O99" s="138"/>
      <c r="P99" s="138"/>
      <c r="Q99" s="138"/>
      <c r="R99" s="138"/>
      <c r="S99" s="138"/>
      <c r="T99" s="138"/>
      <c r="U99" s="138">
        <f t="shared" si="12"/>
        <v>0</v>
      </c>
      <c r="V99" s="139"/>
      <c r="W99" s="140" t="str">
        <f t="shared" si="13"/>
        <v/>
      </c>
      <c r="X99" s="141" t="str">
        <f>IFERROR(VLOOKUP(Y99,[4]LISTAS!$C$2:$D$105,2,0),"INGRESE NOMBRE DEL ITEM")</f>
        <v>INGRESE NOMBRE DEL ITEM</v>
      </c>
      <c r="Y99" s="135"/>
      <c r="Z99" s="139"/>
      <c r="AA99" s="139"/>
      <c r="AB99" s="139"/>
      <c r="AC99" s="139"/>
      <c r="AD99" s="139"/>
      <c r="AE99" s="139"/>
      <c r="AF99" s="139">
        <f t="shared" si="16"/>
        <v>0</v>
      </c>
      <c r="AG99" s="142"/>
      <c r="AH99" s="142"/>
      <c r="AI99" s="142"/>
      <c r="AJ99" s="142"/>
      <c r="AK99" s="142"/>
      <c r="AL99" s="142"/>
      <c r="AM99" s="142">
        <f t="shared" si="17"/>
        <v>0</v>
      </c>
    </row>
    <row r="100" spans="1:39" ht="36">
      <c r="A100" s="134" t="s">
        <v>93</v>
      </c>
      <c r="B100" s="134"/>
      <c r="C100" s="134" t="str">
        <f>IF(B100&lt;&gt;0,LISTAS!$B$2,"COLUMNA SE CARGA AUTOMATICAMENTE")</f>
        <v>COLUMNA SE CARGA AUTOMATICAMENTE</v>
      </c>
      <c r="D100" s="134" t="str">
        <f>IF(E100=LISTAS!$H$2,LISTAS!$I$2,IF(E100=LISTAS!$H$3,LISTAS!$I$3,IF(E100=LISTAS!$H$4,LISTAS!$I$4,IF(E100=LISTAS!$H$5,LISTAS!$I$5,IF(E100=LISTAS!$H$6,LISTAS!$I$6,IF(E100=LISTAS!$H$7,LISTAS!$I$7,IF(E100=LISTAS!$H$8,LISTAS!$I$8,IF(E100=LISTAS!$H$9,LISTAS!$I$9,IF(E100=LISTAS!$H$10,LISTAS!$I$10,IF(E100=LISTAS!$H$11,LISTAS!$I$11,IF(E100=LISTAS!$H$12,LISTAS!$I$12,IF(E100=LISTAS!$H$15,LISTAS!$I$15,IF(E100=LISTAS!$H$18,LISTAS!$I$18,"SELECCIONE PRIMERO LA ACTIVIDAD")))))))))))))</f>
        <v>SELECCIONE PRIMERO LA ACTIVIDAD</v>
      </c>
      <c r="E100" s="135"/>
      <c r="F100" s="135"/>
      <c r="G100" s="134"/>
      <c r="H100" s="136"/>
      <c r="I100" s="136"/>
      <c r="J100" s="136"/>
      <c r="K100" s="136"/>
      <c r="L100" s="136"/>
      <c r="M100" s="136"/>
      <c r="N100" s="137">
        <f t="shared" si="11"/>
        <v>0</v>
      </c>
      <c r="O100" s="138"/>
      <c r="P100" s="138"/>
      <c r="Q100" s="138"/>
      <c r="R100" s="138"/>
      <c r="S100" s="138"/>
      <c r="T100" s="138"/>
      <c r="U100" s="138">
        <f t="shared" si="12"/>
        <v>0</v>
      </c>
      <c r="V100" s="139"/>
      <c r="W100" s="140" t="str">
        <f t="shared" si="13"/>
        <v/>
      </c>
      <c r="X100" s="141" t="str">
        <f>IFERROR(VLOOKUP(Y100,[4]LISTAS!$C$2:$D$105,2,0),"INGRESE NOMBRE DEL ITEM")</f>
        <v>INGRESE NOMBRE DEL ITEM</v>
      </c>
      <c r="Y100" s="135"/>
      <c r="Z100" s="139"/>
      <c r="AA100" s="139"/>
      <c r="AB100" s="139"/>
      <c r="AC100" s="139"/>
      <c r="AD100" s="139"/>
      <c r="AE100" s="139"/>
      <c r="AF100" s="139">
        <f t="shared" si="16"/>
        <v>0</v>
      </c>
      <c r="AG100" s="142"/>
      <c r="AH100" s="142"/>
      <c r="AI100" s="142"/>
      <c r="AJ100" s="142"/>
      <c r="AK100" s="142"/>
      <c r="AL100" s="142"/>
      <c r="AM100" s="142">
        <f t="shared" si="17"/>
        <v>0</v>
      </c>
    </row>
  </sheetData>
  <mergeCells count="20">
    <mergeCell ref="Y4:Y5"/>
    <mergeCell ref="Z4:AF4"/>
    <mergeCell ref="A3:E3"/>
    <mergeCell ref="F3:U3"/>
    <mergeCell ref="AG4:AM4"/>
    <mergeCell ref="A1:AM2"/>
    <mergeCell ref="A4:A5"/>
    <mergeCell ref="C4:C5"/>
    <mergeCell ref="D4:D5"/>
    <mergeCell ref="E4:E5"/>
    <mergeCell ref="F4:F5"/>
    <mergeCell ref="G4:G5"/>
    <mergeCell ref="H4:N4"/>
    <mergeCell ref="O4:U4"/>
    <mergeCell ref="V3:Y3"/>
    <mergeCell ref="Z3:AM3"/>
    <mergeCell ref="B4:B5"/>
    <mergeCell ref="V4:V5"/>
    <mergeCell ref="W4:W5"/>
    <mergeCell ref="X4:X5"/>
  </mergeCells>
  <dataValidations count="3">
    <dataValidation type="list" allowBlank="1" showInputMessage="1" showErrorMessage="1" sqref="E6:E100">
      <formula1>Actividades</formula1>
    </dataValidation>
    <dataValidation type="list" allowBlank="1" showInputMessage="1" showErrorMessage="1" sqref="F6:F99">
      <formula1>INDIRECT(E6:E100)</formula1>
    </dataValidation>
    <dataValidation type="list" allowBlank="1" showInputMessage="1" showErrorMessage="1" sqref="F100">
      <formula1>INDIRECT(E100:E189)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LISTAS!$C$2:$C$105</xm:f>
          </x14:formula1>
          <xm:sqref>Y6:Y100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</sheetPr>
  <dimension ref="B1:J46"/>
  <sheetViews>
    <sheetView topLeftCell="A10" zoomScaleNormal="100" workbookViewId="0">
      <selection activeCell="B35" sqref="B35:I35"/>
    </sheetView>
  </sheetViews>
  <sheetFormatPr baseColWidth="10" defaultRowHeight="12.75"/>
  <cols>
    <col min="1" max="1" width="6" style="4" customWidth="1"/>
    <col min="2" max="2" width="10.42578125" style="4" customWidth="1"/>
    <col min="3" max="3" width="12" style="21" hidden="1" customWidth="1"/>
    <col min="4" max="4" width="17.140625" style="19" customWidth="1"/>
    <col min="5" max="5" width="12" style="19" bestFit="1" customWidth="1"/>
    <col min="6" max="6" width="13.5703125" style="20" bestFit="1" customWidth="1"/>
    <col min="7" max="7" width="11.28515625" style="17" bestFit="1" customWidth="1"/>
    <col min="8" max="8" width="12.85546875" style="17" hidden="1" customWidth="1"/>
    <col min="9" max="9" width="16.85546875" style="17" hidden="1" customWidth="1"/>
    <col min="10" max="10" width="12.85546875" style="4" bestFit="1" customWidth="1"/>
    <col min="11" max="256" width="11.42578125" style="4"/>
    <col min="257" max="257" width="6" style="4" customWidth="1"/>
    <col min="258" max="258" width="10.42578125" style="4" bestFit="1" customWidth="1"/>
    <col min="259" max="259" width="11.42578125" style="4" customWidth="1"/>
    <col min="260" max="260" width="17.140625" style="4" customWidth="1"/>
    <col min="261" max="261" width="12" style="4" bestFit="1" customWidth="1"/>
    <col min="262" max="262" width="13.5703125" style="4" bestFit="1" customWidth="1"/>
    <col min="263" max="263" width="11.28515625" style="4" bestFit="1" customWidth="1"/>
    <col min="264" max="265" width="11.42578125" style="4" customWidth="1"/>
    <col min="266" max="266" width="12.85546875" style="4" bestFit="1" customWidth="1"/>
    <col min="267" max="512" width="11.42578125" style="4"/>
    <col min="513" max="513" width="6" style="4" customWidth="1"/>
    <col min="514" max="514" width="10.42578125" style="4" bestFit="1" customWidth="1"/>
    <col min="515" max="515" width="11.42578125" style="4" customWidth="1"/>
    <col min="516" max="516" width="17.140625" style="4" customWidth="1"/>
    <col min="517" max="517" width="12" style="4" bestFit="1" customWidth="1"/>
    <col min="518" max="518" width="13.5703125" style="4" bestFit="1" customWidth="1"/>
    <col min="519" max="519" width="11.28515625" style="4" bestFit="1" customWidth="1"/>
    <col min="520" max="521" width="11.42578125" style="4" customWidth="1"/>
    <col min="522" max="522" width="12.85546875" style="4" bestFit="1" customWidth="1"/>
    <col min="523" max="768" width="11.42578125" style="4"/>
    <col min="769" max="769" width="6" style="4" customWidth="1"/>
    <col min="770" max="770" width="10.42578125" style="4" bestFit="1" customWidth="1"/>
    <col min="771" max="771" width="11.42578125" style="4" customWidth="1"/>
    <col min="772" max="772" width="17.140625" style="4" customWidth="1"/>
    <col min="773" max="773" width="12" style="4" bestFit="1" customWidth="1"/>
    <col min="774" max="774" width="13.5703125" style="4" bestFit="1" customWidth="1"/>
    <col min="775" max="775" width="11.28515625" style="4" bestFit="1" customWidth="1"/>
    <col min="776" max="777" width="11.42578125" style="4" customWidth="1"/>
    <col min="778" max="778" width="12.85546875" style="4" bestFit="1" customWidth="1"/>
    <col min="779" max="1024" width="11.42578125" style="4"/>
    <col min="1025" max="1025" width="6" style="4" customWidth="1"/>
    <col min="1026" max="1026" width="10.42578125" style="4" bestFit="1" customWidth="1"/>
    <col min="1027" max="1027" width="11.42578125" style="4" customWidth="1"/>
    <col min="1028" max="1028" width="17.140625" style="4" customWidth="1"/>
    <col min="1029" max="1029" width="12" style="4" bestFit="1" customWidth="1"/>
    <col min="1030" max="1030" width="13.5703125" style="4" bestFit="1" customWidth="1"/>
    <col min="1031" max="1031" width="11.28515625" style="4" bestFit="1" customWidth="1"/>
    <col min="1032" max="1033" width="11.42578125" style="4" customWidth="1"/>
    <col min="1034" max="1034" width="12.85546875" style="4" bestFit="1" customWidth="1"/>
    <col min="1035" max="1280" width="11.42578125" style="4"/>
    <col min="1281" max="1281" width="6" style="4" customWidth="1"/>
    <col min="1282" max="1282" width="10.42578125" style="4" bestFit="1" customWidth="1"/>
    <col min="1283" max="1283" width="11.42578125" style="4" customWidth="1"/>
    <col min="1284" max="1284" width="17.140625" style="4" customWidth="1"/>
    <col min="1285" max="1285" width="12" style="4" bestFit="1" customWidth="1"/>
    <col min="1286" max="1286" width="13.5703125" style="4" bestFit="1" customWidth="1"/>
    <col min="1287" max="1287" width="11.28515625" style="4" bestFit="1" customWidth="1"/>
    <col min="1288" max="1289" width="11.42578125" style="4" customWidth="1"/>
    <col min="1290" max="1290" width="12.85546875" style="4" bestFit="1" customWidth="1"/>
    <col min="1291" max="1536" width="11.42578125" style="4"/>
    <col min="1537" max="1537" width="6" style="4" customWidth="1"/>
    <col min="1538" max="1538" width="10.42578125" style="4" bestFit="1" customWidth="1"/>
    <col min="1539" max="1539" width="11.42578125" style="4" customWidth="1"/>
    <col min="1540" max="1540" width="17.140625" style="4" customWidth="1"/>
    <col min="1541" max="1541" width="12" style="4" bestFit="1" customWidth="1"/>
    <col min="1542" max="1542" width="13.5703125" style="4" bestFit="1" customWidth="1"/>
    <col min="1543" max="1543" width="11.28515625" style="4" bestFit="1" customWidth="1"/>
    <col min="1544" max="1545" width="11.42578125" style="4" customWidth="1"/>
    <col min="1546" max="1546" width="12.85546875" style="4" bestFit="1" customWidth="1"/>
    <col min="1547" max="1792" width="11.42578125" style="4"/>
    <col min="1793" max="1793" width="6" style="4" customWidth="1"/>
    <col min="1794" max="1794" width="10.42578125" style="4" bestFit="1" customWidth="1"/>
    <col min="1795" max="1795" width="11.42578125" style="4" customWidth="1"/>
    <col min="1796" max="1796" width="17.140625" style="4" customWidth="1"/>
    <col min="1797" max="1797" width="12" style="4" bestFit="1" customWidth="1"/>
    <col min="1798" max="1798" width="13.5703125" style="4" bestFit="1" customWidth="1"/>
    <col min="1799" max="1799" width="11.28515625" style="4" bestFit="1" customWidth="1"/>
    <col min="1800" max="1801" width="11.42578125" style="4" customWidth="1"/>
    <col min="1802" max="1802" width="12.85546875" style="4" bestFit="1" customWidth="1"/>
    <col min="1803" max="2048" width="11.42578125" style="4"/>
    <col min="2049" max="2049" width="6" style="4" customWidth="1"/>
    <col min="2050" max="2050" width="10.42578125" style="4" bestFit="1" customWidth="1"/>
    <col min="2051" max="2051" width="11.42578125" style="4" customWidth="1"/>
    <col min="2052" max="2052" width="17.140625" style="4" customWidth="1"/>
    <col min="2053" max="2053" width="12" style="4" bestFit="1" customWidth="1"/>
    <col min="2054" max="2054" width="13.5703125" style="4" bestFit="1" customWidth="1"/>
    <col min="2055" max="2055" width="11.28515625" style="4" bestFit="1" customWidth="1"/>
    <col min="2056" max="2057" width="11.42578125" style="4" customWidth="1"/>
    <col min="2058" max="2058" width="12.85546875" style="4" bestFit="1" customWidth="1"/>
    <col min="2059" max="2304" width="11.42578125" style="4"/>
    <col min="2305" max="2305" width="6" style="4" customWidth="1"/>
    <col min="2306" max="2306" width="10.42578125" style="4" bestFit="1" customWidth="1"/>
    <col min="2307" max="2307" width="11.42578125" style="4" customWidth="1"/>
    <col min="2308" max="2308" width="17.140625" style="4" customWidth="1"/>
    <col min="2309" max="2309" width="12" style="4" bestFit="1" customWidth="1"/>
    <col min="2310" max="2310" width="13.5703125" style="4" bestFit="1" customWidth="1"/>
    <col min="2311" max="2311" width="11.28515625" style="4" bestFit="1" customWidth="1"/>
    <col min="2312" max="2313" width="11.42578125" style="4" customWidth="1"/>
    <col min="2314" max="2314" width="12.85546875" style="4" bestFit="1" customWidth="1"/>
    <col min="2315" max="2560" width="11.42578125" style="4"/>
    <col min="2561" max="2561" width="6" style="4" customWidth="1"/>
    <col min="2562" max="2562" width="10.42578125" style="4" bestFit="1" customWidth="1"/>
    <col min="2563" max="2563" width="11.42578125" style="4" customWidth="1"/>
    <col min="2564" max="2564" width="17.140625" style="4" customWidth="1"/>
    <col min="2565" max="2565" width="12" style="4" bestFit="1" customWidth="1"/>
    <col min="2566" max="2566" width="13.5703125" style="4" bestFit="1" customWidth="1"/>
    <col min="2567" max="2567" width="11.28515625" style="4" bestFit="1" customWidth="1"/>
    <col min="2568" max="2569" width="11.42578125" style="4" customWidth="1"/>
    <col min="2570" max="2570" width="12.85546875" style="4" bestFit="1" customWidth="1"/>
    <col min="2571" max="2816" width="11.42578125" style="4"/>
    <col min="2817" max="2817" width="6" style="4" customWidth="1"/>
    <col min="2818" max="2818" width="10.42578125" style="4" bestFit="1" customWidth="1"/>
    <col min="2819" max="2819" width="11.42578125" style="4" customWidth="1"/>
    <col min="2820" max="2820" width="17.140625" style="4" customWidth="1"/>
    <col min="2821" max="2821" width="12" style="4" bestFit="1" customWidth="1"/>
    <col min="2822" max="2822" width="13.5703125" style="4" bestFit="1" customWidth="1"/>
    <col min="2823" max="2823" width="11.28515625" style="4" bestFit="1" customWidth="1"/>
    <col min="2824" max="2825" width="11.42578125" style="4" customWidth="1"/>
    <col min="2826" max="2826" width="12.85546875" style="4" bestFit="1" customWidth="1"/>
    <col min="2827" max="3072" width="11.42578125" style="4"/>
    <col min="3073" max="3073" width="6" style="4" customWidth="1"/>
    <col min="3074" max="3074" width="10.42578125" style="4" bestFit="1" customWidth="1"/>
    <col min="3075" max="3075" width="11.42578125" style="4" customWidth="1"/>
    <col min="3076" max="3076" width="17.140625" style="4" customWidth="1"/>
    <col min="3077" max="3077" width="12" style="4" bestFit="1" customWidth="1"/>
    <col min="3078" max="3078" width="13.5703125" style="4" bestFit="1" customWidth="1"/>
    <col min="3079" max="3079" width="11.28515625" style="4" bestFit="1" customWidth="1"/>
    <col min="3080" max="3081" width="11.42578125" style="4" customWidth="1"/>
    <col min="3082" max="3082" width="12.85546875" style="4" bestFit="1" customWidth="1"/>
    <col min="3083" max="3328" width="11.42578125" style="4"/>
    <col min="3329" max="3329" width="6" style="4" customWidth="1"/>
    <col min="3330" max="3330" width="10.42578125" style="4" bestFit="1" customWidth="1"/>
    <col min="3331" max="3331" width="11.42578125" style="4" customWidth="1"/>
    <col min="3332" max="3332" width="17.140625" style="4" customWidth="1"/>
    <col min="3333" max="3333" width="12" style="4" bestFit="1" customWidth="1"/>
    <col min="3334" max="3334" width="13.5703125" style="4" bestFit="1" customWidth="1"/>
    <col min="3335" max="3335" width="11.28515625" style="4" bestFit="1" customWidth="1"/>
    <col min="3336" max="3337" width="11.42578125" style="4" customWidth="1"/>
    <col min="3338" max="3338" width="12.85546875" style="4" bestFit="1" customWidth="1"/>
    <col min="3339" max="3584" width="11.42578125" style="4"/>
    <col min="3585" max="3585" width="6" style="4" customWidth="1"/>
    <col min="3586" max="3586" width="10.42578125" style="4" bestFit="1" customWidth="1"/>
    <col min="3587" max="3587" width="11.42578125" style="4" customWidth="1"/>
    <col min="3588" max="3588" width="17.140625" style="4" customWidth="1"/>
    <col min="3589" max="3589" width="12" style="4" bestFit="1" customWidth="1"/>
    <col min="3590" max="3590" width="13.5703125" style="4" bestFit="1" customWidth="1"/>
    <col min="3591" max="3591" width="11.28515625" style="4" bestFit="1" customWidth="1"/>
    <col min="3592" max="3593" width="11.42578125" style="4" customWidth="1"/>
    <col min="3594" max="3594" width="12.85546875" style="4" bestFit="1" customWidth="1"/>
    <col min="3595" max="3840" width="11.42578125" style="4"/>
    <col min="3841" max="3841" width="6" style="4" customWidth="1"/>
    <col min="3842" max="3842" width="10.42578125" style="4" bestFit="1" customWidth="1"/>
    <col min="3843" max="3843" width="11.42578125" style="4" customWidth="1"/>
    <col min="3844" max="3844" width="17.140625" style="4" customWidth="1"/>
    <col min="3845" max="3845" width="12" style="4" bestFit="1" customWidth="1"/>
    <col min="3846" max="3846" width="13.5703125" style="4" bestFit="1" customWidth="1"/>
    <col min="3847" max="3847" width="11.28515625" style="4" bestFit="1" customWidth="1"/>
    <col min="3848" max="3849" width="11.42578125" style="4" customWidth="1"/>
    <col min="3850" max="3850" width="12.85546875" style="4" bestFit="1" customWidth="1"/>
    <col min="3851" max="4096" width="11.42578125" style="4"/>
    <col min="4097" max="4097" width="6" style="4" customWidth="1"/>
    <col min="4098" max="4098" width="10.42578125" style="4" bestFit="1" customWidth="1"/>
    <col min="4099" max="4099" width="11.42578125" style="4" customWidth="1"/>
    <col min="4100" max="4100" width="17.140625" style="4" customWidth="1"/>
    <col min="4101" max="4101" width="12" style="4" bestFit="1" customWidth="1"/>
    <col min="4102" max="4102" width="13.5703125" style="4" bestFit="1" customWidth="1"/>
    <col min="4103" max="4103" width="11.28515625" style="4" bestFit="1" customWidth="1"/>
    <col min="4104" max="4105" width="11.42578125" style="4" customWidth="1"/>
    <col min="4106" max="4106" width="12.85546875" style="4" bestFit="1" customWidth="1"/>
    <col min="4107" max="4352" width="11.42578125" style="4"/>
    <col min="4353" max="4353" width="6" style="4" customWidth="1"/>
    <col min="4354" max="4354" width="10.42578125" style="4" bestFit="1" customWidth="1"/>
    <col min="4355" max="4355" width="11.42578125" style="4" customWidth="1"/>
    <col min="4356" max="4356" width="17.140625" style="4" customWidth="1"/>
    <col min="4357" max="4357" width="12" style="4" bestFit="1" customWidth="1"/>
    <col min="4358" max="4358" width="13.5703125" style="4" bestFit="1" customWidth="1"/>
    <col min="4359" max="4359" width="11.28515625" style="4" bestFit="1" customWidth="1"/>
    <col min="4360" max="4361" width="11.42578125" style="4" customWidth="1"/>
    <col min="4362" max="4362" width="12.85546875" style="4" bestFit="1" customWidth="1"/>
    <col min="4363" max="4608" width="11.42578125" style="4"/>
    <col min="4609" max="4609" width="6" style="4" customWidth="1"/>
    <col min="4610" max="4610" width="10.42578125" style="4" bestFit="1" customWidth="1"/>
    <col min="4611" max="4611" width="11.42578125" style="4" customWidth="1"/>
    <col min="4612" max="4612" width="17.140625" style="4" customWidth="1"/>
    <col min="4613" max="4613" width="12" style="4" bestFit="1" customWidth="1"/>
    <col min="4614" max="4614" width="13.5703125" style="4" bestFit="1" customWidth="1"/>
    <col min="4615" max="4615" width="11.28515625" style="4" bestFit="1" customWidth="1"/>
    <col min="4616" max="4617" width="11.42578125" style="4" customWidth="1"/>
    <col min="4618" max="4618" width="12.85546875" style="4" bestFit="1" customWidth="1"/>
    <col min="4619" max="4864" width="11.42578125" style="4"/>
    <col min="4865" max="4865" width="6" style="4" customWidth="1"/>
    <col min="4866" max="4866" width="10.42578125" style="4" bestFit="1" customWidth="1"/>
    <col min="4867" max="4867" width="11.42578125" style="4" customWidth="1"/>
    <col min="4868" max="4868" width="17.140625" style="4" customWidth="1"/>
    <col min="4869" max="4869" width="12" style="4" bestFit="1" customWidth="1"/>
    <col min="4870" max="4870" width="13.5703125" style="4" bestFit="1" customWidth="1"/>
    <col min="4871" max="4871" width="11.28515625" style="4" bestFit="1" customWidth="1"/>
    <col min="4872" max="4873" width="11.42578125" style="4" customWidth="1"/>
    <col min="4874" max="4874" width="12.85546875" style="4" bestFit="1" customWidth="1"/>
    <col min="4875" max="5120" width="11.42578125" style="4"/>
    <col min="5121" max="5121" width="6" style="4" customWidth="1"/>
    <col min="5122" max="5122" width="10.42578125" style="4" bestFit="1" customWidth="1"/>
    <col min="5123" max="5123" width="11.42578125" style="4" customWidth="1"/>
    <col min="5124" max="5124" width="17.140625" style="4" customWidth="1"/>
    <col min="5125" max="5125" width="12" style="4" bestFit="1" customWidth="1"/>
    <col min="5126" max="5126" width="13.5703125" style="4" bestFit="1" customWidth="1"/>
    <col min="5127" max="5127" width="11.28515625" style="4" bestFit="1" customWidth="1"/>
    <col min="5128" max="5129" width="11.42578125" style="4" customWidth="1"/>
    <col min="5130" max="5130" width="12.85546875" style="4" bestFit="1" customWidth="1"/>
    <col min="5131" max="5376" width="11.42578125" style="4"/>
    <col min="5377" max="5377" width="6" style="4" customWidth="1"/>
    <col min="5378" max="5378" width="10.42578125" style="4" bestFit="1" customWidth="1"/>
    <col min="5379" max="5379" width="11.42578125" style="4" customWidth="1"/>
    <col min="5380" max="5380" width="17.140625" style="4" customWidth="1"/>
    <col min="5381" max="5381" width="12" style="4" bestFit="1" customWidth="1"/>
    <col min="5382" max="5382" width="13.5703125" style="4" bestFit="1" customWidth="1"/>
    <col min="5383" max="5383" width="11.28515625" style="4" bestFit="1" customWidth="1"/>
    <col min="5384" max="5385" width="11.42578125" style="4" customWidth="1"/>
    <col min="5386" max="5386" width="12.85546875" style="4" bestFit="1" customWidth="1"/>
    <col min="5387" max="5632" width="11.42578125" style="4"/>
    <col min="5633" max="5633" width="6" style="4" customWidth="1"/>
    <col min="5634" max="5634" width="10.42578125" style="4" bestFit="1" customWidth="1"/>
    <col min="5635" max="5635" width="11.42578125" style="4" customWidth="1"/>
    <col min="5636" max="5636" width="17.140625" style="4" customWidth="1"/>
    <col min="5637" max="5637" width="12" style="4" bestFit="1" customWidth="1"/>
    <col min="5638" max="5638" width="13.5703125" style="4" bestFit="1" customWidth="1"/>
    <col min="5639" max="5639" width="11.28515625" style="4" bestFit="1" customWidth="1"/>
    <col min="5640" max="5641" width="11.42578125" style="4" customWidth="1"/>
    <col min="5642" max="5642" width="12.85546875" style="4" bestFit="1" customWidth="1"/>
    <col min="5643" max="5888" width="11.42578125" style="4"/>
    <col min="5889" max="5889" width="6" style="4" customWidth="1"/>
    <col min="5890" max="5890" width="10.42578125" style="4" bestFit="1" customWidth="1"/>
    <col min="5891" max="5891" width="11.42578125" style="4" customWidth="1"/>
    <col min="5892" max="5892" width="17.140625" style="4" customWidth="1"/>
    <col min="5893" max="5893" width="12" style="4" bestFit="1" customWidth="1"/>
    <col min="5894" max="5894" width="13.5703125" style="4" bestFit="1" customWidth="1"/>
    <col min="5895" max="5895" width="11.28515625" style="4" bestFit="1" customWidth="1"/>
    <col min="5896" max="5897" width="11.42578125" style="4" customWidth="1"/>
    <col min="5898" max="5898" width="12.85546875" style="4" bestFit="1" customWidth="1"/>
    <col min="5899" max="6144" width="11.42578125" style="4"/>
    <col min="6145" max="6145" width="6" style="4" customWidth="1"/>
    <col min="6146" max="6146" width="10.42578125" style="4" bestFit="1" customWidth="1"/>
    <col min="6147" max="6147" width="11.42578125" style="4" customWidth="1"/>
    <col min="6148" max="6148" width="17.140625" style="4" customWidth="1"/>
    <col min="6149" max="6149" width="12" style="4" bestFit="1" customWidth="1"/>
    <col min="6150" max="6150" width="13.5703125" style="4" bestFit="1" customWidth="1"/>
    <col min="6151" max="6151" width="11.28515625" style="4" bestFit="1" customWidth="1"/>
    <col min="6152" max="6153" width="11.42578125" style="4" customWidth="1"/>
    <col min="6154" max="6154" width="12.85546875" style="4" bestFit="1" customWidth="1"/>
    <col min="6155" max="6400" width="11.42578125" style="4"/>
    <col min="6401" max="6401" width="6" style="4" customWidth="1"/>
    <col min="6402" max="6402" width="10.42578125" style="4" bestFit="1" customWidth="1"/>
    <col min="6403" max="6403" width="11.42578125" style="4" customWidth="1"/>
    <col min="6404" max="6404" width="17.140625" style="4" customWidth="1"/>
    <col min="6405" max="6405" width="12" style="4" bestFit="1" customWidth="1"/>
    <col min="6406" max="6406" width="13.5703125" style="4" bestFit="1" customWidth="1"/>
    <col min="6407" max="6407" width="11.28515625" style="4" bestFit="1" customWidth="1"/>
    <col min="6408" max="6409" width="11.42578125" style="4" customWidth="1"/>
    <col min="6410" max="6410" width="12.85546875" style="4" bestFit="1" customWidth="1"/>
    <col min="6411" max="6656" width="11.42578125" style="4"/>
    <col min="6657" max="6657" width="6" style="4" customWidth="1"/>
    <col min="6658" max="6658" width="10.42578125" style="4" bestFit="1" customWidth="1"/>
    <col min="6659" max="6659" width="11.42578125" style="4" customWidth="1"/>
    <col min="6660" max="6660" width="17.140625" style="4" customWidth="1"/>
    <col min="6661" max="6661" width="12" style="4" bestFit="1" customWidth="1"/>
    <col min="6662" max="6662" width="13.5703125" style="4" bestFit="1" customWidth="1"/>
    <col min="6663" max="6663" width="11.28515625" style="4" bestFit="1" customWidth="1"/>
    <col min="6664" max="6665" width="11.42578125" style="4" customWidth="1"/>
    <col min="6666" max="6666" width="12.85546875" style="4" bestFit="1" customWidth="1"/>
    <col min="6667" max="6912" width="11.42578125" style="4"/>
    <col min="6913" max="6913" width="6" style="4" customWidth="1"/>
    <col min="6914" max="6914" width="10.42578125" style="4" bestFit="1" customWidth="1"/>
    <col min="6915" max="6915" width="11.42578125" style="4" customWidth="1"/>
    <col min="6916" max="6916" width="17.140625" style="4" customWidth="1"/>
    <col min="6917" max="6917" width="12" style="4" bestFit="1" customWidth="1"/>
    <col min="6918" max="6918" width="13.5703125" style="4" bestFit="1" customWidth="1"/>
    <col min="6919" max="6919" width="11.28515625" style="4" bestFit="1" customWidth="1"/>
    <col min="6920" max="6921" width="11.42578125" style="4" customWidth="1"/>
    <col min="6922" max="6922" width="12.85546875" style="4" bestFit="1" customWidth="1"/>
    <col min="6923" max="7168" width="11.42578125" style="4"/>
    <col min="7169" max="7169" width="6" style="4" customWidth="1"/>
    <col min="7170" max="7170" width="10.42578125" style="4" bestFit="1" customWidth="1"/>
    <col min="7171" max="7171" width="11.42578125" style="4" customWidth="1"/>
    <col min="7172" max="7172" width="17.140625" style="4" customWidth="1"/>
    <col min="7173" max="7173" width="12" style="4" bestFit="1" customWidth="1"/>
    <col min="7174" max="7174" width="13.5703125" style="4" bestFit="1" customWidth="1"/>
    <col min="7175" max="7175" width="11.28515625" style="4" bestFit="1" customWidth="1"/>
    <col min="7176" max="7177" width="11.42578125" style="4" customWidth="1"/>
    <col min="7178" max="7178" width="12.85546875" style="4" bestFit="1" customWidth="1"/>
    <col min="7179" max="7424" width="11.42578125" style="4"/>
    <col min="7425" max="7425" width="6" style="4" customWidth="1"/>
    <col min="7426" max="7426" width="10.42578125" style="4" bestFit="1" customWidth="1"/>
    <col min="7427" max="7427" width="11.42578125" style="4" customWidth="1"/>
    <col min="7428" max="7428" width="17.140625" style="4" customWidth="1"/>
    <col min="7429" max="7429" width="12" style="4" bestFit="1" customWidth="1"/>
    <col min="7430" max="7430" width="13.5703125" style="4" bestFit="1" customWidth="1"/>
    <col min="7431" max="7431" width="11.28515625" style="4" bestFit="1" customWidth="1"/>
    <col min="7432" max="7433" width="11.42578125" style="4" customWidth="1"/>
    <col min="7434" max="7434" width="12.85546875" style="4" bestFit="1" customWidth="1"/>
    <col min="7435" max="7680" width="11.42578125" style="4"/>
    <col min="7681" max="7681" width="6" style="4" customWidth="1"/>
    <col min="7682" max="7682" width="10.42578125" style="4" bestFit="1" customWidth="1"/>
    <col min="7683" max="7683" width="11.42578125" style="4" customWidth="1"/>
    <col min="7684" max="7684" width="17.140625" style="4" customWidth="1"/>
    <col min="7685" max="7685" width="12" style="4" bestFit="1" customWidth="1"/>
    <col min="7686" max="7686" width="13.5703125" style="4" bestFit="1" customWidth="1"/>
    <col min="7687" max="7687" width="11.28515625" style="4" bestFit="1" customWidth="1"/>
    <col min="7688" max="7689" width="11.42578125" style="4" customWidth="1"/>
    <col min="7690" max="7690" width="12.85546875" style="4" bestFit="1" customWidth="1"/>
    <col min="7691" max="7936" width="11.42578125" style="4"/>
    <col min="7937" max="7937" width="6" style="4" customWidth="1"/>
    <col min="7938" max="7938" width="10.42578125" style="4" bestFit="1" customWidth="1"/>
    <col min="7939" max="7939" width="11.42578125" style="4" customWidth="1"/>
    <col min="7940" max="7940" width="17.140625" style="4" customWidth="1"/>
    <col min="7941" max="7941" width="12" style="4" bestFit="1" customWidth="1"/>
    <col min="7942" max="7942" width="13.5703125" style="4" bestFit="1" customWidth="1"/>
    <col min="7943" max="7943" width="11.28515625" style="4" bestFit="1" customWidth="1"/>
    <col min="7944" max="7945" width="11.42578125" style="4" customWidth="1"/>
    <col min="7946" max="7946" width="12.85546875" style="4" bestFit="1" customWidth="1"/>
    <col min="7947" max="8192" width="11.42578125" style="4"/>
    <col min="8193" max="8193" width="6" style="4" customWidth="1"/>
    <col min="8194" max="8194" width="10.42578125" style="4" bestFit="1" customWidth="1"/>
    <col min="8195" max="8195" width="11.42578125" style="4" customWidth="1"/>
    <col min="8196" max="8196" width="17.140625" style="4" customWidth="1"/>
    <col min="8197" max="8197" width="12" style="4" bestFit="1" customWidth="1"/>
    <col min="8198" max="8198" width="13.5703125" style="4" bestFit="1" customWidth="1"/>
    <col min="8199" max="8199" width="11.28515625" style="4" bestFit="1" customWidth="1"/>
    <col min="8200" max="8201" width="11.42578125" style="4" customWidth="1"/>
    <col min="8202" max="8202" width="12.85546875" style="4" bestFit="1" customWidth="1"/>
    <col min="8203" max="8448" width="11.42578125" style="4"/>
    <col min="8449" max="8449" width="6" style="4" customWidth="1"/>
    <col min="8450" max="8450" width="10.42578125" style="4" bestFit="1" customWidth="1"/>
    <col min="8451" max="8451" width="11.42578125" style="4" customWidth="1"/>
    <col min="8452" max="8452" width="17.140625" style="4" customWidth="1"/>
    <col min="8453" max="8453" width="12" style="4" bestFit="1" customWidth="1"/>
    <col min="8454" max="8454" width="13.5703125" style="4" bestFit="1" customWidth="1"/>
    <col min="8455" max="8455" width="11.28515625" style="4" bestFit="1" customWidth="1"/>
    <col min="8456" max="8457" width="11.42578125" style="4" customWidth="1"/>
    <col min="8458" max="8458" width="12.85546875" style="4" bestFit="1" customWidth="1"/>
    <col min="8459" max="8704" width="11.42578125" style="4"/>
    <col min="8705" max="8705" width="6" style="4" customWidth="1"/>
    <col min="8706" max="8706" width="10.42578125" style="4" bestFit="1" customWidth="1"/>
    <col min="8707" max="8707" width="11.42578125" style="4" customWidth="1"/>
    <col min="8708" max="8708" width="17.140625" style="4" customWidth="1"/>
    <col min="8709" max="8709" width="12" style="4" bestFit="1" customWidth="1"/>
    <col min="8710" max="8710" width="13.5703125" style="4" bestFit="1" customWidth="1"/>
    <col min="8711" max="8711" width="11.28515625" style="4" bestFit="1" customWidth="1"/>
    <col min="8712" max="8713" width="11.42578125" style="4" customWidth="1"/>
    <col min="8714" max="8714" width="12.85546875" style="4" bestFit="1" customWidth="1"/>
    <col min="8715" max="8960" width="11.42578125" style="4"/>
    <col min="8961" max="8961" width="6" style="4" customWidth="1"/>
    <col min="8962" max="8962" width="10.42578125" style="4" bestFit="1" customWidth="1"/>
    <col min="8963" max="8963" width="11.42578125" style="4" customWidth="1"/>
    <col min="8964" max="8964" width="17.140625" style="4" customWidth="1"/>
    <col min="8965" max="8965" width="12" style="4" bestFit="1" customWidth="1"/>
    <col min="8966" max="8966" width="13.5703125" style="4" bestFit="1" customWidth="1"/>
    <col min="8967" max="8967" width="11.28515625" style="4" bestFit="1" customWidth="1"/>
    <col min="8968" max="8969" width="11.42578125" style="4" customWidth="1"/>
    <col min="8970" max="8970" width="12.85546875" style="4" bestFit="1" customWidth="1"/>
    <col min="8971" max="9216" width="11.42578125" style="4"/>
    <col min="9217" max="9217" width="6" style="4" customWidth="1"/>
    <col min="9218" max="9218" width="10.42578125" style="4" bestFit="1" customWidth="1"/>
    <col min="9219" max="9219" width="11.42578125" style="4" customWidth="1"/>
    <col min="9220" max="9220" width="17.140625" style="4" customWidth="1"/>
    <col min="9221" max="9221" width="12" style="4" bestFit="1" customWidth="1"/>
    <col min="9222" max="9222" width="13.5703125" style="4" bestFit="1" customWidth="1"/>
    <col min="9223" max="9223" width="11.28515625" style="4" bestFit="1" customWidth="1"/>
    <col min="9224" max="9225" width="11.42578125" style="4" customWidth="1"/>
    <col min="9226" max="9226" width="12.85546875" style="4" bestFit="1" customWidth="1"/>
    <col min="9227" max="9472" width="11.42578125" style="4"/>
    <col min="9473" max="9473" width="6" style="4" customWidth="1"/>
    <col min="9474" max="9474" width="10.42578125" style="4" bestFit="1" customWidth="1"/>
    <col min="9475" max="9475" width="11.42578125" style="4" customWidth="1"/>
    <col min="9476" max="9476" width="17.140625" style="4" customWidth="1"/>
    <col min="9477" max="9477" width="12" style="4" bestFit="1" customWidth="1"/>
    <col min="9478" max="9478" width="13.5703125" style="4" bestFit="1" customWidth="1"/>
    <col min="9479" max="9479" width="11.28515625" style="4" bestFit="1" customWidth="1"/>
    <col min="9480" max="9481" width="11.42578125" style="4" customWidth="1"/>
    <col min="9482" max="9482" width="12.85546875" style="4" bestFit="1" customWidth="1"/>
    <col min="9483" max="9728" width="11.42578125" style="4"/>
    <col min="9729" max="9729" width="6" style="4" customWidth="1"/>
    <col min="9730" max="9730" width="10.42578125" style="4" bestFit="1" customWidth="1"/>
    <col min="9731" max="9731" width="11.42578125" style="4" customWidth="1"/>
    <col min="9732" max="9732" width="17.140625" style="4" customWidth="1"/>
    <col min="9733" max="9733" width="12" style="4" bestFit="1" customWidth="1"/>
    <col min="9734" max="9734" width="13.5703125" style="4" bestFit="1" customWidth="1"/>
    <col min="9735" max="9735" width="11.28515625" style="4" bestFit="1" customWidth="1"/>
    <col min="9736" max="9737" width="11.42578125" style="4" customWidth="1"/>
    <col min="9738" max="9738" width="12.85546875" style="4" bestFit="1" customWidth="1"/>
    <col min="9739" max="9984" width="11.42578125" style="4"/>
    <col min="9985" max="9985" width="6" style="4" customWidth="1"/>
    <col min="9986" max="9986" width="10.42578125" style="4" bestFit="1" customWidth="1"/>
    <col min="9987" max="9987" width="11.42578125" style="4" customWidth="1"/>
    <col min="9988" max="9988" width="17.140625" style="4" customWidth="1"/>
    <col min="9989" max="9989" width="12" style="4" bestFit="1" customWidth="1"/>
    <col min="9990" max="9990" width="13.5703125" style="4" bestFit="1" customWidth="1"/>
    <col min="9991" max="9991" width="11.28515625" style="4" bestFit="1" customWidth="1"/>
    <col min="9992" max="9993" width="11.42578125" style="4" customWidth="1"/>
    <col min="9994" max="9994" width="12.85546875" style="4" bestFit="1" customWidth="1"/>
    <col min="9995" max="10240" width="11.42578125" style="4"/>
    <col min="10241" max="10241" width="6" style="4" customWidth="1"/>
    <col min="10242" max="10242" width="10.42578125" style="4" bestFit="1" customWidth="1"/>
    <col min="10243" max="10243" width="11.42578125" style="4" customWidth="1"/>
    <col min="10244" max="10244" width="17.140625" style="4" customWidth="1"/>
    <col min="10245" max="10245" width="12" style="4" bestFit="1" customWidth="1"/>
    <col min="10246" max="10246" width="13.5703125" style="4" bestFit="1" customWidth="1"/>
    <col min="10247" max="10247" width="11.28515625" style="4" bestFit="1" customWidth="1"/>
    <col min="10248" max="10249" width="11.42578125" style="4" customWidth="1"/>
    <col min="10250" max="10250" width="12.85546875" style="4" bestFit="1" customWidth="1"/>
    <col min="10251" max="10496" width="11.42578125" style="4"/>
    <col min="10497" max="10497" width="6" style="4" customWidth="1"/>
    <col min="10498" max="10498" width="10.42578125" style="4" bestFit="1" customWidth="1"/>
    <col min="10499" max="10499" width="11.42578125" style="4" customWidth="1"/>
    <col min="10500" max="10500" width="17.140625" style="4" customWidth="1"/>
    <col min="10501" max="10501" width="12" style="4" bestFit="1" customWidth="1"/>
    <col min="10502" max="10502" width="13.5703125" style="4" bestFit="1" customWidth="1"/>
    <col min="10503" max="10503" width="11.28515625" style="4" bestFit="1" customWidth="1"/>
    <col min="10504" max="10505" width="11.42578125" style="4" customWidth="1"/>
    <col min="10506" max="10506" width="12.85546875" style="4" bestFit="1" customWidth="1"/>
    <col min="10507" max="10752" width="11.42578125" style="4"/>
    <col min="10753" max="10753" width="6" style="4" customWidth="1"/>
    <col min="10754" max="10754" width="10.42578125" style="4" bestFit="1" customWidth="1"/>
    <col min="10755" max="10755" width="11.42578125" style="4" customWidth="1"/>
    <col min="10756" max="10756" width="17.140625" style="4" customWidth="1"/>
    <col min="10757" max="10757" width="12" style="4" bestFit="1" customWidth="1"/>
    <col min="10758" max="10758" width="13.5703125" style="4" bestFit="1" customWidth="1"/>
    <col min="10759" max="10759" width="11.28515625" style="4" bestFit="1" customWidth="1"/>
    <col min="10760" max="10761" width="11.42578125" style="4" customWidth="1"/>
    <col min="10762" max="10762" width="12.85546875" style="4" bestFit="1" customWidth="1"/>
    <col min="10763" max="11008" width="11.42578125" style="4"/>
    <col min="11009" max="11009" width="6" style="4" customWidth="1"/>
    <col min="11010" max="11010" width="10.42578125" style="4" bestFit="1" customWidth="1"/>
    <col min="11011" max="11011" width="11.42578125" style="4" customWidth="1"/>
    <col min="11012" max="11012" width="17.140625" style="4" customWidth="1"/>
    <col min="11013" max="11013" width="12" style="4" bestFit="1" customWidth="1"/>
    <col min="11014" max="11014" width="13.5703125" style="4" bestFit="1" customWidth="1"/>
    <col min="11015" max="11015" width="11.28515625" style="4" bestFit="1" customWidth="1"/>
    <col min="11016" max="11017" width="11.42578125" style="4" customWidth="1"/>
    <col min="11018" max="11018" width="12.85546875" style="4" bestFit="1" customWidth="1"/>
    <col min="11019" max="11264" width="11.42578125" style="4"/>
    <col min="11265" max="11265" width="6" style="4" customWidth="1"/>
    <col min="11266" max="11266" width="10.42578125" style="4" bestFit="1" customWidth="1"/>
    <col min="11267" max="11267" width="11.42578125" style="4" customWidth="1"/>
    <col min="11268" max="11268" width="17.140625" style="4" customWidth="1"/>
    <col min="11269" max="11269" width="12" style="4" bestFit="1" customWidth="1"/>
    <col min="11270" max="11270" width="13.5703125" style="4" bestFit="1" customWidth="1"/>
    <col min="11271" max="11271" width="11.28515625" style="4" bestFit="1" customWidth="1"/>
    <col min="11272" max="11273" width="11.42578125" style="4" customWidth="1"/>
    <col min="11274" max="11274" width="12.85546875" style="4" bestFit="1" customWidth="1"/>
    <col min="11275" max="11520" width="11.42578125" style="4"/>
    <col min="11521" max="11521" width="6" style="4" customWidth="1"/>
    <col min="11522" max="11522" width="10.42578125" style="4" bestFit="1" customWidth="1"/>
    <col min="11523" max="11523" width="11.42578125" style="4" customWidth="1"/>
    <col min="11524" max="11524" width="17.140625" style="4" customWidth="1"/>
    <col min="11525" max="11525" width="12" style="4" bestFit="1" customWidth="1"/>
    <col min="11526" max="11526" width="13.5703125" style="4" bestFit="1" customWidth="1"/>
    <col min="11527" max="11527" width="11.28515625" style="4" bestFit="1" customWidth="1"/>
    <col min="11528" max="11529" width="11.42578125" style="4" customWidth="1"/>
    <col min="11530" max="11530" width="12.85546875" style="4" bestFit="1" customWidth="1"/>
    <col min="11531" max="11776" width="11.42578125" style="4"/>
    <col min="11777" max="11777" width="6" style="4" customWidth="1"/>
    <col min="11778" max="11778" width="10.42578125" style="4" bestFit="1" customWidth="1"/>
    <col min="11779" max="11779" width="11.42578125" style="4" customWidth="1"/>
    <col min="11780" max="11780" width="17.140625" style="4" customWidth="1"/>
    <col min="11781" max="11781" width="12" style="4" bestFit="1" customWidth="1"/>
    <col min="11782" max="11782" width="13.5703125" style="4" bestFit="1" customWidth="1"/>
    <col min="11783" max="11783" width="11.28515625" style="4" bestFit="1" customWidth="1"/>
    <col min="11784" max="11785" width="11.42578125" style="4" customWidth="1"/>
    <col min="11786" max="11786" width="12.85546875" style="4" bestFit="1" customWidth="1"/>
    <col min="11787" max="12032" width="11.42578125" style="4"/>
    <col min="12033" max="12033" width="6" style="4" customWidth="1"/>
    <col min="12034" max="12034" width="10.42578125" style="4" bestFit="1" customWidth="1"/>
    <col min="12035" max="12035" width="11.42578125" style="4" customWidth="1"/>
    <col min="12036" max="12036" width="17.140625" style="4" customWidth="1"/>
    <col min="12037" max="12037" width="12" style="4" bestFit="1" customWidth="1"/>
    <col min="12038" max="12038" width="13.5703125" style="4" bestFit="1" customWidth="1"/>
    <col min="12039" max="12039" width="11.28515625" style="4" bestFit="1" customWidth="1"/>
    <col min="12040" max="12041" width="11.42578125" style="4" customWidth="1"/>
    <col min="12042" max="12042" width="12.85546875" style="4" bestFit="1" customWidth="1"/>
    <col min="12043" max="12288" width="11.42578125" style="4"/>
    <col min="12289" max="12289" width="6" style="4" customWidth="1"/>
    <col min="12290" max="12290" width="10.42578125" style="4" bestFit="1" customWidth="1"/>
    <col min="12291" max="12291" width="11.42578125" style="4" customWidth="1"/>
    <col min="12292" max="12292" width="17.140625" style="4" customWidth="1"/>
    <col min="12293" max="12293" width="12" style="4" bestFit="1" customWidth="1"/>
    <col min="12294" max="12294" width="13.5703125" style="4" bestFit="1" customWidth="1"/>
    <col min="12295" max="12295" width="11.28515625" style="4" bestFit="1" customWidth="1"/>
    <col min="12296" max="12297" width="11.42578125" style="4" customWidth="1"/>
    <col min="12298" max="12298" width="12.85546875" style="4" bestFit="1" customWidth="1"/>
    <col min="12299" max="12544" width="11.42578125" style="4"/>
    <col min="12545" max="12545" width="6" style="4" customWidth="1"/>
    <col min="12546" max="12546" width="10.42578125" style="4" bestFit="1" customWidth="1"/>
    <col min="12547" max="12547" width="11.42578125" style="4" customWidth="1"/>
    <col min="12548" max="12548" width="17.140625" style="4" customWidth="1"/>
    <col min="12549" max="12549" width="12" style="4" bestFit="1" customWidth="1"/>
    <col min="12550" max="12550" width="13.5703125" style="4" bestFit="1" customWidth="1"/>
    <col min="12551" max="12551" width="11.28515625" style="4" bestFit="1" customWidth="1"/>
    <col min="12552" max="12553" width="11.42578125" style="4" customWidth="1"/>
    <col min="12554" max="12554" width="12.85546875" style="4" bestFit="1" customWidth="1"/>
    <col min="12555" max="12800" width="11.42578125" style="4"/>
    <col min="12801" max="12801" width="6" style="4" customWidth="1"/>
    <col min="12802" max="12802" width="10.42578125" style="4" bestFit="1" customWidth="1"/>
    <col min="12803" max="12803" width="11.42578125" style="4" customWidth="1"/>
    <col min="12804" max="12804" width="17.140625" style="4" customWidth="1"/>
    <col min="12805" max="12805" width="12" style="4" bestFit="1" customWidth="1"/>
    <col min="12806" max="12806" width="13.5703125" style="4" bestFit="1" customWidth="1"/>
    <col min="12807" max="12807" width="11.28515625" style="4" bestFit="1" customWidth="1"/>
    <col min="12808" max="12809" width="11.42578125" style="4" customWidth="1"/>
    <col min="12810" max="12810" width="12.85546875" style="4" bestFit="1" customWidth="1"/>
    <col min="12811" max="13056" width="11.42578125" style="4"/>
    <col min="13057" max="13057" width="6" style="4" customWidth="1"/>
    <col min="13058" max="13058" width="10.42578125" style="4" bestFit="1" customWidth="1"/>
    <col min="13059" max="13059" width="11.42578125" style="4" customWidth="1"/>
    <col min="13060" max="13060" width="17.140625" style="4" customWidth="1"/>
    <col min="13061" max="13061" width="12" style="4" bestFit="1" customWidth="1"/>
    <col min="13062" max="13062" width="13.5703125" style="4" bestFit="1" customWidth="1"/>
    <col min="13063" max="13063" width="11.28515625" style="4" bestFit="1" customWidth="1"/>
    <col min="13064" max="13065" width="11.42578125" style="4" customWidth="1"/>
    <col min="13066" max="13066" width="12.85546875" style="4" bestFit="1" customWidth="1"/>
    <col min="13067" max="13312" width="11.42578125" style="4"/>
    <col min="13313" max="13313" width="6" style="4" customWidth="1"/>
    <col min="13314" max="13314" width="10.42578125" style="4" bestFit="1" customWidth="1"/>
    <col min="13315" max="13315" width="11.42578125" style="4" customWidth="1"/>
    <col min="13316" max="13316" width="17.140625" style="4" customWidth="1"/>
    <col min="13317" max="13317" width="12" style="4" bestFit="1" customWidth="1"/>
    <col min="13318" max="13318" width="13.5703125" style="4" bestFit="1" customWidth="1"/>
    <col min="13319" max="13319" width="11.28515625" style="4" bestFit="1" customWidth="1"/>
    <col min="13320" max="13321" width="11.42578125" style="4" customWidth="1"/>
    <col min="13322" max="13322" width="12.85546875" style="4" bestFit="1" customWidth="1"/>
    <col min="13323" max="13568" width="11.42578125" style="4"/>
    <col min="13569" max="13569" width="6" style="4" customWidth="1"/>
    <col min="13570" max="13570" width="10.42578125" style="4" bestFit="1" customWidth="1"/>
    <col min="13571" max="13571" width="11.42578125" style="4" customWidth="1"/>
    <col min="13572" max="13572" width="17.140625" style="4" customWidth="1"/>
    <col min="13573" max="13573" width="12" style="4" bestFit="1" customWidth="1"/>
    <col min="13574" max="13574" width="13.5703125" style="4" bestFit="1" customWidth="1"/>
    <col min="13575" max="13575" width="11.28515625" style="4" bestFit="1" customWidth="1"/>
    <col min="13576" max="13577" width="11.42578125" style="4" customWidth="1"/>
    <col min="13578" max="13578" width="12.85546875" style="4" bestFit="1" customWidth="1"/>
    <col min="13579" max="13824" width="11.42578125" style="4"/>
    <col min="13825" max="13825" width="6" style="4" customWidth="1"/>
    <col min="13826" max="13826" width="10.42578125" style="4" bestFit="1" customWidth="1"/>
    <col min="13827" max="13827" width="11.42578125" style="4" customWidth="1"/>
    <col min="13828" max="13828" width="17.140625" style="4" customWidth="1"/>
    <col min="13829" max="13829" width="12" style="4" bestFit="1" customWidth="1"/>
    <col min="13830" max="13830" width="13.5703125" style="4" bestFit="1" customWidth="1"/>
    <col min="13831" max="13831" width="11.28515625" style="4" bestFit="1" customWidth="1"/>
    <col min="13832" max="13833" width="11.42578125" style="4" customWidth="1"/>
    <col min="13834" max="13834" width="12.85546875" style="4" bestFit="1" customWidth="1"/>
    <col min="13835" max="14080" width="11.42578125" style="4"/>
    <col min="14081" max="14081" width="6" style="4" customWidth="1"/>
    <col min="14082" max="14082" width="10.42578125" style="4" bestFit="1" customWidth="1"/>
    <col min="14083" max="14083" width="11.42578125" style="4" customWidth="1"/>
    <col min="14084" max="14084" width="17.140625" style="4" customWidth="1"/>
    <col min="14085" max="14085" width="12" style="4" bestFit="1" customWidth="1"/>
    <col min="14086" max="14086" width="13.5703125" style="4" bestFit="1" customWidth="1"/>
    <col min="14087" max="14087" width="11.28515625" style="4" bestFit="1" customWidth="1"/>
    <col min="14088" max="14089" width="11.42578125" style="4" customWidth="1"/>
    <col min="14090" max="14090" width="12.85546875" style="4" bestFit="1" customWidth="1"/>
    <col min="14091" max="14336" width="11.42578125" style="4"/>
    <col min="14337" max="14337" width="6" style="4" customWidth="1"/>
    <col min="14338" max="14338" width="10.42578125" style="4" bestFit="1" customWidth="1"/>
    <col min="14339" max="14339" width="11.42578125" style="4" customWidth="1"/>
    <col min="14340" max="14340" width="17.140625" style="4" customWidth="1"/>
    <col min="14341" max="14341" width="12" style="4" bestFit="1" customWidth="1"/>
    <col min="14342" max="14342" width="13.5703125" style="4" bestFit="1" customWidth="1"/>
    <col min="14343" max="14343" width="11.28515625" style="4" bestFit="1" customWidth="1"/>
    <col min="14344" max="14345" width="11.42578125" style="4" customWidth="1"/>
    <col min="14346" max="14346" width="12.85546875" style="4" bestFit="1" customWidth="1"/>
    <col min="14347" max="14592" width="11.42578125" style="4"/>
    <col min="14593" max="14593" width="6" style="4" customWidth="1"/>
    <col min="14594" max="14594" width="10.42578125" style="4" bestFit="1" customWidth="1"/>
    <col min="14595" max="14595" width="11.42578125" style="4" customWidth="1"/>
    <col min="14596" max="14596" width="17.140625" style="4" customWidth="1"/>
    <col min="14597" max="14597" width="12" style="4" bestFit="1" customWidth="1"/>
    <col min="14598" max="14598" width="13.5703125" style="4" bestFit="1" customWidth="1"/>
    <col min="14599" max="14599" width="11.28515625" style="4" bestFit="1" customWidth="1"/>
    <col min="14600" max="14601" width="11.42578125" style="4" customWidth="1"/>
    <col min="14602" max="14602" width="12.85546875" style="4" bestFit="1" customWidth="1"/>
    <col min="14603" max="14848" width="11.42578125" style="4"/>
    <col min="14849" max="14849" width="6" style="4" customWidth="1"/>
    <col min="14850" max="14850" width="10.42578125" style="4" bestFit="1" customWidth="1"/>
    <col min="14851" max="14851" width="11.42578125" style="4" customWidth="1"/>
    <col min="14852" max="14852" width="17.140625" style="4" customWidth="1"/>
    <col min="14853" max="14853" width="12" style="4" bestFit="1" customWidth="1"/>
    <col min="14854" max="14854" width="13.5703125" style="4" bestFit="1" customWidth="1"/>
    <col min="14855" max="14855" width="11.28515625" style="4" bestFit="1" customWidth="1"/>
    <col min="14856" max="14857" width="11.42578125" style="4" customWidth="1"/>
    <col min="14858" max="14858" width="12.85546875" style="4" bestFit="1" customWidth="1"/>
    <col min="14859" max="15104" width="11.42578125" style="4"/>
    <col min="15105" max="15105" width="6" style="4" customWidth="1"/>
    <col min="15106" max="15106" width="10.42578125" style="4" bestFit="1" customWidth="1"/>
    <col min="15107" max="15107" width="11.42578125" style="4" customWidth="1"/>
    <col min="15108" max="15108" width="17.140625" style="4" customWidth="1"/>
    <col min="15109" max="15109" width="12" style="4" bestFit="1" customWidth="1"/>
    <col min="15110" max="15110" width="13.5703125" style="4" bestFit="1" customWidth="1"/>
    <col min="15111" max="15111" width="11.28515625" style="4" bestFit="1" customWidth="1"/>
    <col min="15112" max="15113" width="11.42578125" style="4" customWidth="1"/>
    <col min="15114" max="15114" width="12.85546875" style="4" bestFit="1" customWidth="1"/>
    <col min="15115" max="15360" width="11.42578125" style="4"/>
    <col min="15361" max="15361" width="6" style="4" customWidth="1"/>
    <col min="15362" max="15362" width="10.42578125" style="4" bestFit="1" customWidth="1"/>
    <col min="15363" max="15363" width="11.42578125" style="4" customWidth="1"/>
    <col min="15364" max="15364" width="17.140625" style="4" customWidth="1"/>
    <col min="15365" max="15365" width="12" style="4" bestFit="1" customWidth="1"/>
    <col min="15366" max="15366" width="13.5703125" style="4" bestFit="1" customWidth="1"/>
    <col min="15367" max="15367" width="11.28515625" style="4" bestFit="1" customWidth="1"/>
    <col min="15368" max="15369" width="11.42578125" style="4" customWidth="1"/>
    <col min="15370" max="15370" width="12.85546875" style="4" bestFit="1" customWidth="1"/>
    <col min="15371" max="15616" width="11.42578125" style="4"/>
    <col min="15617" max="15617" width="6" style="4" customWidth="1"/>
    <col min="15618" max="15618" width="10.42578125" style="4" bestFit="1" customWidth="1"/>
    <col min="15619" max="15619" width="11.42578125" style="4" customWidth="1"/>
    <col min="15620" max="15620" width="17.140625" style="4" customWidth="1"/>
    <col min="15621" max="15621" width="12" style="4" bestFit="1" customWidth="1"/>
    <col min="15622" max="15622" width="13.5703125" style="4" bestFit="1" customWidth="1"/>
    <col min="15623" max="15623" width="11.28515625" style="4" bestFit="1" customWidth="1"/>
    <col min="15624" max="15625" width="11.42578125" style="4" customWidth="1"/>
    <col min="15626" max="15626" width="12.85546875" style="4" bestFit="1" customWidth="1"/>
    <col min="15627" max="15872" width="11.42578125" style="4"/>
    <col min="15873" max="15873" width="6" style="4" customWidth="1"/>
    <col min="15874" max="15874" width="10.42578125" style="4" bestFit="1" customWidth="1"/>
    <col min="15875" max="15875" width="11.42578125" style="4" customWidth="1"/>
    <col min="15876" max="15876" width="17.140625" style="4" customWidth="1"/>
    <col min="15877" max="15877" width="12" style="4" bestFit="1" customWidth="1"/>
    <col min="15878" max="15878" width="13.5703125" style="4" bestFit="1" customWidth="1"/>
    <col min="15879" max="15879" width="11.28515625" style="4" bestFit="1" customWidth="1"/>
    <col min="15880" max="15881" width="11.42578125" style="4" customWidth="1"/>
    <col min="15882" max="15882" width="12.85546875" style="4" bestFit="1" customWidth="1"/>
    <col min="15883" max="16128" width="11.42578125" style="4"/>
    <col min="16129" max="16129" width="6" style="4" customWidth="1"/>
    <col min="16130" max="16130" width="10.42578125" style="4" bestFit="1" customWidth="1"/>
    <col min="16131" max="16131" width="11.42578125" style="4" customWidth="1"/>
    <col min="16132" max="16132" width="17.140625" style="4" customWidth="1"/>
    <col min="16133" max="16133" width="12" style="4" bestFit="1" customWidth="1"/>
    <col min="16134" max="16134" width="13.5703125" style="4" bestFit="1" customWidth="1"/>
    <col min="16135" max="16135" width="11.28515625" style="4" bestFit="1" customWidth="1"/>
    <col min="16136" max="16137" width="11.42578125" style="4" customWidth="1"/>
    <col min="16138" max="16138" width="12.85546875" style="4" bestFit="1" customWidth="1"/>
    <col min="16139" max="16384" width="11.42578125" style="4"/>
  </cols>
  <sheetData>
    <row r="1" spans="2:10">
      <c r="B1" s="182" t="s">
        <v>33</v>
      </c>
      <c r="C1" s="182"/>
      <c r="D1" s="182"/>
      <c r="E1" s="182"/>
      <c r="F1" s="182"/>
      <c r="G1" s="182"/>
      <c r="H1" s="182"/>
      <c r="I1" s="182"/>
    </row>
    <row r="2" spans="2:10">
      <c r="B2" s="183" t="s">
        <v>233</v>
      </c>
      <c r="C2" s="183"/>
      <c r="D2" s="183"/>
      <c r="E2" s="183"/>
      <c r="F2" s="183"/>
      <c r="G2" s="183"/>
      <c r="H2" s="183"/>
      <c r="I2" s="183"/>
    </row>
    <row r="3" spans="2:10" s="1" customFormat="1" hidden="1">
      <c r="B3" s="184" t="s">
        <v>34</v>
      </c>
      <c r="C3" s="185"/>
      <c r="D3" s="184" t="s">
        <v>35</v>
      </c>
      <c r="E3" s="186"/>
      <c r="F3" s="186"/>
      <c r="G3" s="186"/>
      <c r="H3" s="185"/>
      <c r="I3" s="187" t="s">
        <v>36</v>
      </c>
    </row>
    <row r="4" spans="2:10" s="1" customFormat="1" ht="25.5">
      <c r="B4" s="5" t="s">
        <v>37</v>
      </c>
      <c r="C4" s="5" t="s">
        <v>38</v>
      </c>
      <c r="D4" s="5" t="s">
        <v>39</v>
      </c>
      <c r="E4" s="5" t="s">
        <v>40</v>
      </c>
      <c r="F4" s="6" t="s">
        <v>41</v>
      </c>
      <c r="G4" s="2" t="s">
        <v>38</v>
      </c>
      <c r="H4" s="2" t="s">
        <v>42</v>
      </c>
      <c r="I4" s="187"/>
    </row>
    <row r="5" spans="2:10">
      <c r="B5" s="175" t="s">
        <v>19</v>
      </c>
      <c r="C5" s="7"/>
      <c r="D5" s="8"/>
      <c r="E5" s="8"/>
      <c r="F5" s="9"/>
      <c r="G5" s="10"/>
      <c r="H5" s="10">
        <f>+C5-G5</f>
        <v>0</v>
      </c>
      <c r="I5" s="3"/>
      <c r="J5" s="11"/>
    </row>
    <row r="6" spans="2:10">
      <c r="B6" s="175"/>
      <c r="C6" s="7"/>
      <c r="D6" s="8"/>
      <c r="E6" s="8"/>
      <c r="F6" s="9"/>
      <c r="G6" s="10"/>
      <c r="H6" s="10">
        <f t="shared" ref="H6:H28" si="0">+C6-G6</f>
        <v>0</v>
      </c>
      <c r="I6" s="3"/>
      <c r="J6" s="11"/>
    </row>
    <row r="7" spans="2:10">
      <c r="B7" s="175" t="s">
        <v>20</v>
      </c>
      <c r="C7" s="7"/>
      <c r="D7" s="8"/>
      <c r="E7" s="8"/>
      <c r="F7" s="9"/>
      <c r="G7" s="10"/>
      <c r="H7" s="10">
        <f t="shared" si="0"/>
        <v>0</v>
      </c>
      <c r="I7" s="3"/>
      <c r="J7" s="11"/>
    </row>
    <row r="8" spans="2:10">
      <c r="B8" s="175"/>
      <c r="C8" s="7"/>
      <c r="D8" s="8"/>
      <c r="E8" s="8"/>
      <c r="F8" s="9"/>
      <c r="G8" s="10"/>
      <c r="H8" s="10">
        <f t="shared" si="0"/>
        <v>0</v>
      </c>
      <c r="I8" s="3"/>
      <c r="J8" s="11"/>
    </row>
    <row r="9" spans="2:10">
      <c r="B9" s="175" t="s">
        <v>21</v>
      </c>
      <c r="C9" s="7"/>
      <c r="D9" s="8"/>
      <c r="E9" s="8"/>
      <c r="F9" s="9"/>
      <c r="G9" s="10"/>
      <c r="H9" s="10">
        <f t="shared" si="0"/>
        <v>0</v>
      </c>
      <c r="I9" s="3"/>
      <c r="J9" s="11"/>
    </row>
    <row r="10" spans="2:10">
      <c r="B10" s="175"/>
      <c r="C10" s="7"/>
      <c r="D10" s="8"/>
      <c r="E10" s="8"/>
      <c r="F10" s="9"/>
      <c r="G10" s="10"/>
      <c r="H10" s="10">
        <f t="shared" si="0"/>
        <v>0</v>
      </c>
      <c r="I10" s="3"/>
      <c r="J10" s="11"/>
    </row>
    <row r="11" spans="2:10">
      <c r="B11" s="175" t="s">
        <v>22</v>
      </c>
      <c r="C11" s="7"/>
      <c r="D11" s="8"/>
      <c r="E11" s="8"/>
      <c r="F11" s="9"/>
      <c r="G11" s="10"/>
      <c r="H11" s="10">
        <f t="shared" si="0"/>
        <v>0</v>
      </c>
      <c r="I11" s="3"/>
      <c r="J11" s="11"/>
    </row>
    <row r="12" spans="2:10">
      <c r="B12" s="175"/>
      <c r="C12" s="7"/>
      <c r="D12" s="8"/>
      <c r="E12" s="8"/>
      <c r="F12" s="9"/>
      <c r="G12" s="10"/>
      <c r="H12" s="10">
        <f t="shared" si="0"/>
        <v>0</v>
      </c>
      <c r="I12" s="3"/>
      <c r="J12" s="11"/>
    </row>
    <row r="13" spans="2:10">
      <c r="B13" s="175" t="s">
        <v>23</v>
      </c>
      <c r="C13" s="7"/>
      <c r="D13" s="8"/>
      <c r="E13" s="8"/>
      <c r="F13" s="9"/>
      <c r="G13" s="10"/>
      <c r="H13" s="10">
        <f t="shared" si="0"/>
        <v>0</v>
      </c>
      <c r="I13" s="3"/>
      <c r="J13" s="11"/>
    </row>
    <row r="14" spans="2:10">
      <c r="B14" s="175"/>
      <c r="C14" s="7"/>
      <c r="D14" s="8"/>
      <c r="E14" s="8"/>
      <c r="F14" s="9"/>
      <c r="G14" s="10"/>
      <c r="H14" s="10">
        <f t="shared" si="0"/>
        <v>0</v>
      </c>
      <c r="I14" s="3"/>
      <c r="J14" s="11"/>
    </row>
    <row r="15" spans="2:10">
      <c r="B15" s="175" t="s">
        <v>24</v>
      </c>
      <c r="C15" s="7"/>
      <c r="D15" s="8"/>
      <c r="E15" s="8"/>
      <c r="F15" s="9"/>
      <c r="G15" s="10"/>
      <c r="H15" s="10">
        <f t="shared" si="0"/>
        <v>0</v>
      </c>
      <c r="I15" s="3"/>
      <c r="J15" s="11"/>
    </row>
    <row r="16" spans="2:10">
      <c r="B16" s="175"/>
      <c r="C16" s="7"/>
      <c r="D16" s="8"/>
      <c r="E16" s="8"/>
      <c r="F16" s="9"/>
      <c r="G16" s="10"/>
      <c r="H16" s="10">
        <f t="shared" si="0"/>
        <v>0</v>
      </c>
      <c r="I16" s="3"/>
      <c r="J16" s="11"/>
    </row>
    <row r="17" spans="2:10">
      <c r="B17" s="175" t="s">
        <v>25</v>
      </c>
      <c r="C17" s="7"/>
      <c r="D17" s="8"/>
      <c r="E17" s="8"/>
      <c r="F17" s="9"/>
      <c r="G17" s="10"/>
      <c r="H17" s="10">
        <f t="shared" si="0"/>
        <v>0</v>
      </c>
      <c r="I17" s="3"/>
      <c r="J17" s="11"/>
    </row>
    <row r="18" spans="2:10">
      <c r="B18" s="175"/>
      <c r="C18" s="7"/>
      <c r="D18" s="8"/>
      <c r="E18" s="8"/>
      <c r="F18" s="9"/>
      <c r="G18" s="10"/>
      <c r="H18" s="10">
        <f t="shared" si="0"/>
        <v>0</v>
      </c>
      <c r="I18" s="3"/>
      <c r="J18" s="11"/>
    </row>
    <row r="19" spans="2:10">
      <c r="B19" s="175" t="s">
        <v>26</v>
      </c>
      <c r="C19" s="7"/>
      <c r="D19" s="8"/>
      <c r="E19" s="8"/>
      <c r="F19" s="9"/>
      <c r="G19" s="10"/>
      <c r="H19" s="10">
        <f t="shared" si="0"/>
        <v>0</v>
      </c>
      <c r="I19" s="3"/>
      <c r="J19" s="11"/>
    </row>
    <row r="20" spans="2:10">
      <c r="B20" s="175"/>
      <c r="C20" s="7"/>
      <c r="D20" s="8"/>
      <c r="E20" s="8"/>
      <c r="F20" s="9"/>
      <c r="G20" s="10"/>
      <c r="H20" s="10">
        <f t="shared" si="0"/>
        <v>0</v>
      </c>
      <c r="I20" s="3"/>
      <c r="J20" s="11"/>
    </row>
    <row r="21" spans="2:10">
      <c r="B21" s="175" t="s">
        <v>27</v>
      </c>
      <c r="C21" s="7"/>
      <c r="D21" s="8"/>
      <c r="E21" s="8"/>
      <c r="F21" s="9"/>
      <c r="G21" s="10"/>
      <c r="H21" s="10">
        <f t="shared" si="0"/>
        <v>0</v>
      </c>
      <c r="I21" s="3"/>
      <c r="J21" s="11"/>
    </row>
    <row r="22" spans="2:10">
      <c r="B22" s="175"/>
      <c r="C22" s="7"/>
      <c r="D22" s="8"/>
      <c r="E22" s="8"/>
      <c r="F22" s="9"/>
      <c r="G22" s="10"/>
      <c r="H22" s="10">
        <f t="shared" si="0"/>
        <v>0</v>
      </c>
      <c r="I22" s="3"/>
    </row>
    <row r="23" spans="2:10">
      <c r="B23" s="175" t="s">
        <v>28</v>
      </c>
      <c r="C23" s="7"/>
      <c r="D23" s="8"/>
      <c r="E23" s="8"/>
      <c r="F23" s="9"/>
      <c r="G23" s="10"/>
      <c r="H23" s="10">
        <f t="shared" si="0"/>
        <v>0</v>
      </c>
      <c r="I23" s="3"/>
    </row>
    <row r="24" spans="2:10">
      <c r="B24" s="175"/>
      <c r="C24" s="7"/>
      <c r="D24" s="8"/>
      <c r="E24" s="8"/>
      <c r="F24" s="9"/>
      <c r="G24" s="10"/>
      <c r="H24" s="10">
        <f t="shared" si="0"/>
        <v>0</v>
      </c>
      <c r="I24" s="3"/>
    </row>
    <row r="25" spans="2:10">
      <c r="B25" s="175" t="s">
        <v>29</v>
      </c>
      <c r="C25" s="7"/>
      <c r="D25" s="8"/>
      <c r="E25" s="8"/>
      <c r="F25" s="9"/>
      <c r="G25" s="10"/>
      <c r="H25" s="10">
        <f t="shared" si="0"/>
        <v>0</v>
      </c>
      <c r="I25" s="3"/>
    </row>
    <row r="26" spans="2:10">
      <c r="B26" s="175"/>
      <c r="C26" s="7"/>
      <c r="D26" s="8"/>
      <c r="E26" s="8"/>
      <c r="F26" s="9"/>
      <c r="G26" s="10"/>
      <c r="H26" s="10">
        <f t="shared" si="0"/>
        <v>0</v>
      </c>
      <c r="I26" s="3"/>
    </row>
    <row r="27" spans="2:10">
      <c r="B27" s="175" t="s">
        <v>30</v>
      </c>
      <c r="C27" s="7"/>
      <c r="D27" s="8"/>
      <c r="E27" s="8"/>
      <c r="F27" s="9"/>
      <c r="G27" s="10"/>
      <c r="H27" s="10">
        <f t="shared" si="0"/>
        <v>0</v>
      </c>
      <c r="I27" s="3"/>
    </row>
    <row r="28" spans="2:10">
      <c r="B28" s="175"/>
      <c r="C28" s="7"/>
      <c r="D28" s="8"/>
      <c r="E28" s="8"/>
      <c r="F28" s="9"/>
      <c r="G28" s="10"/>
      <c r="H28" s="10">
        <f t="shared" si="0"/>
        <v>0</v>
      </c>
      <c r="I28" s="3"/>
      <c r="J28" s="11"/>
    </row>
    <row r="29" spans="2:10">
      <c r="B29" s="12" t="s">
        <v>10</v>
      </c>
      <c r="C29" s="13">
        <f>SUM(C5:C28)</f>
        <v>0</v>
      </c>
      <c r="D29" s="176"/>
      <c r="E29" s="177"/>
      <c r="F29" s="178"/>
      <c r="G29" s="14">
        <f>SUM(G5:G28)</f>
        <v>0</v>
      </c>
      <c r="H29" s="14">
        <f>SUM(H5:H28)</f>
        <v>0</v>
      </c>
      <c r="I29" s="15"/>
    </row>
    <row r="31" spans="2:10">
      <c r="B31" s="179" t="s">
        <v>43</v>
      </c>
      <c r="C31" s="179"/>
      <c r="D31" s="179"/>
      <c r="E31" s="7"/>
      <c r="F31" s="16"/>
      <c r="I31" s="4"/>
    </row>
    <row r="32" spans="2:10">
      <c r="B32" s="179" t="s">
        <v>44</v>
      </c>
      <c r="C32" s="179"/>
      <c r="D32" s="179"/>
      <c r="E32" s="7"/>
      <c r="F32" s="16"/>
      <c r="I32" s="4"/>
    </row>
    <row r="33" spans="2:9">
      <c r="B33" s="180" t="s">
        <v>45</v>
      </c>
      <c r="C33" s="180"/>
      <c r="D33" s="180"/>
      <c r="E33" s="18">
        <f>SUM(E31:E32)</f>
        <v>0</v>
      </c>
      <c r="F33" s="16"/>
      <c r="I33" s="4"/>
    </row>
    <row r="34" spans="2:9" s="28" customFormat="1" ht="11.25">
      <c r="B34" s="181" t="s">
        <v>64</v>
      </c>
      <c r="C34" s="174"/>
      <c r="D34" s="174"/>
      <c r="E34" s="174"/>
      <c r="F34" s="174"/>
      <c r="G34" s="174"/>
      <c r="H34" s="174"/>
      <c r="I34" s="174"/>
    </row>
    <row r="35" spans="2:9" s="28" customFormat="1" ht="11.25">
      <c r="B35" s="174"/>
      <c r="C35" s="174"/>
      <c r="D35" s="174"/>
      <c r="E35" s="174"/>
      <c r="F35" s="174"/>
      <c r="G35" s="174"/>
      <c r="H35" s="174"/>
      <c r="I35" s="174"/>
    </row>
    <row r="36" spans="2:9">
      <c r="C36" s="4"/>
    </row>
    <row r="37" spans="2:9">
      <c r="C37" s="4"/>
    </row>
    <row r="40" spans="2:9">
      <c r="C40" s="4"/>
    </row>
    <row r="41" spans="2:9">
      <c r="C41" s="4"/>
    </row>
    <row r="42" spans="2:9">
      <c r="C42" s="4"/>
    </row>
    <row r="43" spans="2:9">
      <c r="C43" s="4"/>
    </row>
    <row r="44" spans="2:9">
      <c r="C44" s="4"/>
    </row>
    <row r="45" spans="2:9">
      <c r="C45" s="4"/>
    </row>
    <row r="46" spans="2:9">
      <c r="C46" s="4"/>
    </row>
  </sheetData>
  <mergeCells count="23">
    <mergeCell ref="B15:B16"/>
    <mergeCell ref="B1:I1"/>
    <mergeCell ref="B2:I2"/>
    <mergeCell ref="B3:C3"/>
    <mergeCell ref="D3:H3"/>
    <mergeCell ref="I3:I4"/>
    <mergeCell ref="B5:B6"/>
    <mergeCell ref="B7:B8"/>
    <mergeCell ref="B9:B10"/>
    <mergeCell ref="B11:B12"/>
    <mergeCell ref="B13:B14"/>
    <mergeCell ref="B35:I35"/>
    <mergeCell ref="B17:B18"/>
    <mergeCell ref="B19:B20"/>
    <mergeCell ref="B21:B22"/>
    <mergeCell ref="B23:B24"/>
    <mergeCell ref="B25:B26"/>
    <mergeCell ref="B27:B28"/>
    <mergeCell ref="D29:F29"/>
    <mergeCell ref="B31:D31"/>
    <mergeCell ref="B32:D32"/>
    <mergeCell ref="B33:D33"/>
    <mergeCell ref="B34:I34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7" tint="-0.249977111117893"/>
  </sheetPr>
  <dimension ref="B2:J26"/>
  <sheetViews>
    <sheetView workbookViewId="0">
      <selection activeCell="B4" sqref="B4"/>
    </sheetView>
  </sheetViews>
  <sheetFormatPr baseColWidth="10" defaultRowHeight="12.75"/>
  <cols>
    <col min="1" max="1" width="4.5703125" style="19" customWidth="1"/>
    <col min="2" max="2" width="7.28515625" style="19" bestFit="1" customWidth="1"/>
    <col min="3" max="3" width="8.28515625" style="19" bestFit="1" customWidth="1"/>
    <col min="4" max="4" width="18" style="19" bestFit="1" customWidth="1"/>
    <col min="5" max="5" width="8.28515625" style="19" bestFit="1" customWidth="1"/>
    <col min="6" max="6" width="12" style="19" bestFit="1" customWidth="1"/>
    <col min="7" max="7" width="13.28515625" style="21" bestFit="1" customWidth="1"/>
    <col min="8" max="8" width="12.7109375" style="21" bestFit="1" customWidth="1"/>
    <col min="9" max="9" width="11.5703125" style="27" bestFit="1" customWidth="1"/>
    <col min="10" max="10" width="14" style="19" bestFit="1" customWidth="1"/>
    <col min="11" max="223" width="11.42578125" style="19"/>
    <col min="224" max="224" width="4.5703125" style="19" customWidth="1"/>
    <col min="225" max="225" width="20.7109375" style="19" customWidth="1"/>
    <col min="226" max="226" width="15.140625" style="19" customWidth="1"/>
    <col min="227" max="227" width="45" style="19" customWidth="1"/>
    <col min="228" max="228" width="9.42578125" style="19" bestFit="1" customWidth="1"/>
    <col min="229" max="229" width="14.7109375" style="19" bestFit="1" customWidth="1"/>
    <col min="230" max="231" width="12.28515625" style="19" bestFit="1" customWidth="1"/>
    <col min="232" max="232" width="18.28515625" style="19" bestFit="1" customWidth="1"/>
    <col min="233" max="256" width="11.42578125" style="19"/>
    <col min="257" max="257" width="4.5703125" style="19" customWidth="1"/>
    <col min="258" max="258" width="11.28515625" style="19" bestFit="1" customWidth="1"/>
    <col min="259" max="259" width="10.140625" style="19" bestFit="1" customWidth="1"/>
    <col min="260" max="260" width="26.7109375" style="19" customWidth="1"/>
    <col min="261" max="261" width="10.140625" style="19" bestFit="1" customWidth="1"/>
    <col min="262" max="262" width="17.85546875" style="19" bestFit="1" customWidth="1"/>
    <col min="263" max="263" width="15.42578125" style="19" bestFit="1" customWidth="1"/>
    <col min="264" max="264" width="14.85546875" style="19" bestFit="1" customWidth="1"/>
    <col min="265" max="265" width="13.7109375" style="19" bestFit="1" customWidth="1"/>
    <col min="266" max="266" width="31.7109375" style="19" customWidth="1"/>
    <col min="267" max="479" width="11.42578125" style="19"/>
    <col min="480" max="480" width="4.5703125" style="19" customWidth="1"/>
    <col min="481" max="481" width="20.7109375" style="19" customWidth="1"/>
    <col min="482" max="482" width="15.140625" style="19" customWidth="1"/>
    <col min="483" max="483" width="45" style="19" customWidth="1"/>
    <col min="484" max="484" width="9.42578125" style="19" bestFit="1" customWidth="1"/>
    <col min="485" max="485" width="14.7109375" style="19" bestFit="1" customWidth="1"/>
    <col min="486" max="487" width="12.28515625" style="19" bestFit="1" customWidth="1"/>
    <col min="488" max="488" width="18.28515625" style="19" bestFit="1" customWidth="1"/>
    <col min="489" max="512" width="11.42578125" style="19"/>
    <col min="513" max="513" width="4.5703125" style="19" customWidth="1"/>
    <col min="514" max="514" width="11.28515625" style="19" bestFit="1" customWidth="1"/>
    <col min="515" max="515" width="10.140625" style="19" bestFit="1" customWidth="1"/>
    <col min="516" max="516" width="26.7109375" style="19" customWidth="1"/>
    <col min="517" max="517" width="10.140625" style="19" bestFit="1" customWidth="1"/>
    <col min="518" max="518" width="17.85546875" style="19" bestFit="1" customWidth="1"/>
    <col min="519" max="519" width="15.42578125" style="19" bestFit="1" customWidth="1"/>
    <col min="520" max="520" width="14.85546875" style="19" bestFit="1" customWidth="1"/>
    <col min="521" max="521" width="13.7109375" style="19" bestFit="1" customWidth="1"/>
    <col min="522" max="522" width="31.7109375" style="19" customWidth="1"/>
    <col min="523" max="735" width="11.42578125" style="19"/>
    <col min="736" max="736" width="4.5703125" style="19" customWidth="1"/>
    <col min="737" max="737" width="20.7109375" style="19" customWidth="1"/>
    <col min="738" max="738" width="15.140625" style="19" customWidth="1"/>
    <col min="739" max="739" width="45" style="19" customWidth="1"/>
    <col min="740" max="740" width="9.42578125" style="19" bestFit="1" customWidth="1"/>
    <col min="741" max="741" width="14.7109375" style="19" bestFit="1" customWidth="1"/>
    <col min="742" max="743" width="12.28515625" style="19" bestFit="1" customWidth="1"/>
    <col min="744" max="744" width="18.28515625" style="19" bestFit="1" customWidth="1"/>
    <col min="745" max="768" width="11.42578125" style="19"/>
    <col min="769" max="769" width="4.5703125" style="19" customWidth="1"/>
    <col min="770" max="770" width="11.28515625" style="19" bestFit="1" customWidth="1"/>
    <col min="771" max="771" width="10.140625" style="19" bestFit="1" customWidth="1"/>
    <col min="772" max="772" width="26.7109375" style="19" customWidth="1"/>
    <col min="773" max="773" width="10.140625" style="19" bestFit="1" customWidth="1"/>
    <col min="774" max="774" width="17.85546875" style="19" bestFit="1" customWidth="1"/>
    <col min="775" max="775" width="15.42578125" style="19" bestFit="1" customWidth="1"/>
    <col min="776" max="776" width="14.85546875" style="19" bestFit="1" customWidth="1"/>
    <col min="777" max="777" width="13.7109375" style="19" bestFit="1" customWidth="1"/>
    <col min="778" max="778" width="31.7109375" style="19" customWidth="1"/>
    <col min="779" max="991" width="11.42578125" style="19"/>
    <col min="992" max="992" width="4.5703125" style="19" customWidth="1"/>
    <col min="993" max="993" width="20.7109375" style="19" customWidth="1"/>
    <col min="994" max="994" width="15.140625" style="19" customWidth="1"/>
    <col min="995" max="995" width="45" style="19" customWidth="1"/>
    <col min="996" max="996" width="9.42578125" style="19" bestFit="1" customWidth="1"/>
    <col min="997" max="997" width="14.7109375" style="19" bestFit="1" customWidth="1"/>
    <col min="998" max="999" width="12.28515625" style="19" bestFit="1" customWidth="1"/>
    <col min="1000" max="1000" width="18.28515625" style="19" bestFit="1" customWidth="1"/>
    <col min="1001" max="1024" width="11.42578125" style="19"/>
    <col min="1025" max="1025" width="4.5703125" style="19" customWidth="1"/>
    <col min="1026" max="1026" width="11.28515625" style="19" bestFit="1" customWidth="1"/>
    <col min="1027" max="1027" width="10.140625" style="19" bestFit="1" customWidth="1"/>
    <col min="1028" max="1028" width="26.7109375" style="19" customWidth="1"/>
    <col min="1029" max="1029" width="10.140625" style="19" bestFit="1" customWidth="1"/>
    <col min="1030" max="1030" width="17.85546875" style="19" bestFit="1" customWidth="1"/>
    <col min="1031" max="1031" width="15.42578125" style="19" bestFit="1" customWidth="1"/>
    <col min="1032" max="1032" width="14.85546875" style="19" bestFit="1" customWidth="1"/>
    <col min="1033" max="1033" width="13.7109375" style="19" bestFit="1" customWidth="1"/>
    <col min="1034" max="1034" width="31.7109375" style="19" customWidth="1"/>
    <col min="1035" max="1247" width="11.42578125" style="19"/>
    <col min="1248" max="1248" width="4.5703125" style="19" customWidth="1"/>
    <col min="1249" max="1249" width="20.7109375" style="19" customWidth="1"/>
    <col min="1250" max="1250" width="15.140625" style="19" customWidth="1"/>
    <col min="1251" max="1251" width="45" style="19" customWidth="1"/>
    <col min="1252" max="1252" width="9.42578125" style="19" bestFit="1" customWidth="1"/>
    <col min="1253" max="1253" width="14.7109375" style="19" bestFit="1" customWidth="1"/>
    <col min="1254" max="1255" width="12.28515625" style="19" bestFit="1" customWidth="1"/>
    <col min="1256" max="1256" width="18.28515625" style="19" bestFit="1" customWidth="1"/>
    <col min="1257" max="1280" width="11.42578125" style="19"/>
    <col min="1281" max="1281" width="4.5703125" style="19" customWidth="1"/>
    <col min="1282" max="1282" width="11.28515625" style="19" bestFit="1" customWidth="1"/>
    <col min="1283" max="1283" width="10.140625" style="19" bestFit="1" customWidth="1"/>
    <col min="1284" max="1284" width="26.7109375" style="19" customWidth="1"/>
    <col min="1285" max="1285" width="10.140625" style="19" bestFit="1" customWidth="1"/>
    <col min="1286" max="1286" width="17.85546875" style="19" bestFit="1" customWidth="1"/>
    <col min="1287" max="1287" width="15.42578125" style="19" bestFit="1" customWidth="1"/>
    <col min="1288" max="1288" width="14.85546875" style="19" bestFit="1" customWidth="1"/>
    <col min="1289" max="1289" width="13.7109375" style="19" bestFit="1" customWidth="1"/>
    <col min="1290" max="1290" width="31.7109375" style="19" customWidth="1"/>
    <col min="1291" max="1503" width="11.42578125" style="19"/>
    <col min="1504" max="1504" width="4.5703125" style="19" customWidth="1"/>
    <col min="1505" max="1505" width="20.7109375" style="19" customWidth="1"/>
    <col min="1506" max="1506" width="15.140625" style="19" customWidth="1"/>
    <col min="1507" max="1507" width="45" style="19" customWidth="1"/>
    <col min="1508" max="1508" width="9.42578125" style="19" bestFit="1" customWidth="1"/>
    <col min="1509" max="1509" width="14.7109375" style="19" bestFit="1" customWidth="1"/>
    <col min="1510" max="1511" width="12.28515625" style="19" bestFit="1" customWidth="1"/>
    <col min="1512" max="1512" width="18.28515625" style="19" bestFit="1" customWidth="1"/>
    <col min="1513" max="1536" width="11.42578125" style="19"/>
    <col min="1537" max="1537" width="4.5703125" style="19" customWidth="1"/>
    <col min="1538" max="1538" width="11.28515625" style="19" bestFit="1" customWidth="1"/>
    <col min="1539" max="1539" width="10.140625" style="19" bestFit="1" customWidth="1"/>
    <col min="1540" max="1540" width="26.7109375" style="19" customWidth="1"/>
    <col min="1541" max="1541" width="10.140625" style="19" bestFit="1" customWidth="1"/>
    <col min="1542" max="1542" width="17.85546875" style="19" bestFit="1" customWidth="1"/>
    <col min="1543" max="1543" width="15.42578125" style="19" bestFit="1" customWidth="1"/>
    <col min="1544" max="1544" width="14.85546875" style="19" bestFit="1" customWidth="1"/>
    <col min="1545" max="1545" width="13.7109375" style="19" bestFit="1" customWidth="1"/>
    <col min="1546" max="1546" width="31.7109375" style="19" customWidth="1"/>
    <col min="1547" max="1759" width="11.42578125" style="19"/>
    <col min="1760" max="1760" width="4.5703125" style="19" customWidth="1"/>
    <col min="1761" max="1761" width="20.7109375" style="19" customWidth="1"/>
    <col min="1762" max="1762" width="15.140625" style="19" customWidth="1"/>
    <col min="1763" max="1763" width="45" style="19" customWidth="1"/>
    <col min="1764" max="1764" width="9.42578125" style="19" bestFit="1" customWidth="1"/>
    <col min="1765" max="1765" width="14.7109375" style="19" bestFit="1" customWidth="1"/>
    <col min="1766" max="1767" width="12.28515625" style="19" bestFit="1" customWidth="1"/>
    <col min="1768" max="1768" width="18.28515625" style="19" bestFit="1" customWidth="1"/>
    <col min="1769" max="1792" width="11.42578125" style="19"/>
    <col min="1793" max="1793" width="4.5703125" style="19" customWidth="1"/>
    <col min="1794" max="1794" width="11.28515625" style="19" bestFit="1" customWidth="1"/>
    <col min="1795" max="1795" width="10.140625" style="19" bestFit="1" customWidth="1"/>
    <col min="1796" max="1796" width="26.7109375" style="19" customWidth="1"/>
    <col min="1797" max="1797" width="10.140625" style="19" bestFit="1" customWidth="1"/>
    <col min="1798" max="1798" width="17.85546875" style="19" bestFit="1" customWidth="1"/>
    <col min="1799" max="1799" width="15.42578125" style="19" bestFit="1" customWidth="1"/>
    <col min="1800" max="1800" width="14.85546875" style="19" bestFit="1" customWidth="1"/>
    <col min="1801" max="1801" width="13.7109375" style="19" bestFit="1" customWidth="1"/>
    <col min="1802" max="1802" width="31.7109375" style="19" customWidth="1"/>
    <col min="1803" max="2015" width="11.42578125" style="19"/>
    <col min="2016" max="2016" width="4.5703125" style="19" customWidth="1"/>
    <col min="2017" max="2017" width="20.7109375" style="19" customWidth="1"/>
    <col min="2018" max="2018" width="15.140625" style="19" customWidth="1"/>
    <col min="2019" max="2019" width="45" style="19" customWidth="1"/>
    <col min="2020" max="2020" width="9.42578125" style="19" bestFit="1" customWidth="1"/>
    <col min="2021" max="2021" width="14.7109375" style="19" bestFit="1" customWidth="1"/>
    <col min="2022" max="2023" width="12.28515625" style="19" bestFit="1" customWidth="1"/>
    <col min="2024" max="2024" width="18.28515625" style="19" bestFit="1" customWidth="1"/>
    <col min="2025" max="2048" width="11.42578125" style="19"/>
    <col min="2049" max="2049" width="4.5703125" style="19" customWidth="1"/>
    <col min="2050" max="2050" width="11.28515625" style="19" bestFit="1" customWidth="1"/>
    <col min="2051" max="2051" width="10.140625" style="19" bestFit="1" customWidth="1"/>
    <col min="2052" max="2052" width="26.7109375" style="19" customWidth="1"/>
    <col min="2053" max="2053" width="10.140625" style="19" bestFit="1" customWidth="1"/>
    <col min="2054" max="2054" width="17.85546875" style="19" bestFit="1" customWidth="1"/>
    <col min="2055" max="2055" width="15.42578125" style="19" bestFit="1" customWidth="1"/>
    <col min="2056" max="2056" width="14.85546875" style="19" bestFit="1" customWidth="1"/>
    <col min="2057" max="2057" width="13.7109375" style="19" bestFit="1" customWidth="1"/>
    <col min="2058" max="2058" width="31.7109375" style="19" customWidth="1"/>
    <col min="2059" max="2271" width="11.42578125" style="19"/>
    <col min="2272" max="2272" width="4.5703125" style="19" customWidth="1"/>
    <col min="2273" max="2273" width="20.7109375" style="19" customWidth="1"/>
    <col min="2274" max="2274" width="15.140625" style="19" customWidth="1"/>
    <col min="2275" max="2275" width="45" style="19" customWidth="1"/>
    <col min="2276" max="2276" width="9.42578125" style="19" bestFit="1" customWidth="1"/>
    <col min="2277" max="2277" width="14.7109375" style="19" bestFit="1" customWidth="1"/>
    <col min="2278" max="2279" width="12.28515625" style="19" bestFit="1" customWidth="1"/>
    <col min="2280" max="2280" width="18.28515625" style="19" bestFit="1" customWidth="1"/>
    <col min="2281" max="2304" width="11.42578125" style="19"/>
    <col min="2305" max="2305" width="4.5703125" style="19" customWidth="1"/>
    <col min="2306" max="2306" width="11.28515625" style="19" bestFit="1" customWidth="1"/>
    <col min="2307" max="2307" width="10.140625" style="19" bestFit="1" customWidth="1"/>
    <col min="2308" max="2308" width="26.7109375" style="19" customWidth="1"/>
    <col min="2309" max="2309" width="10.140625" style="19" bestFit="1" customWidth="1"/>
    <col min="2310" max="2310" width="17.85546875" style="19" bestFit="1" customWidth="1"/>
    <col min="2311" max="2311" width="15.42578125" style="19" bestFit="1" customWidth="1"/>
    <col min="2312" max="2312" width="14.85546875" style="19" bestFit="1" customWidth="1"/>
    <col min="2313" max="2313" width="13.7109375" style="19" bestFit="1" customWidth="1"/>
    <col min="2314" max="2314" width="31.7109375" style="19" customWidth="1"/>
    <col min="2315" max="2527" width="11.42578125" style="19"/>
    <col min="2528" max="2528" width="4.5703125" style="19" customWidth="1"/>
    <col min="2529" max="2529" width="20.7109375" style="19" customWidth="1"/>
    <col min="2530" max="2530" width="15.140625" style="19" customWidth="1"/>
    <col min="2531" max="2531" width="45" style="19" customWidth="1"/>
    <col min="2532" max="2532" width="9.42578125" style="19" bestFit="1" customWidth="1"/>
    <col min="2533" max="2533" width="14.7109375" style="19" bestFit="1" customWidth="1"/>
    <col min="2534" max="2535" width="12.28515625" style="19" bestFit="1" customWidth="1"/>
    <col min="2536" max="2536" width="18.28515625" style="19" bestFit="1" customWidth="1"/>
    <col min="2537" max="2560" width="11.42578125" style="19"/>
    <col min="2561" max="2561" width="4.5703125" style="19" customWidth="1"/>
    <col min="2562" max="2562" width="11.28515625" style="19" bestFit="1" customWidth="1"/>
    <col min="2563" max="2563" width="10.140625" style="19" bestFit="1" customWidth="1"/>
    <col min="2564" max="2564" width="26.7109375" style="19" customWidth="1"/>
    <col min="2565" max="2565" width="10.140625" style="19" bestFit="1" customWidth="1"/>
    <col min="2566" max="2566" width="17.85546875" style="19" bestFit="1" customWidth="1"/>
    <col min="2567" max="2567" width="15.42578125" style="19" bestFit="1" customWidth="1"/>
    <col min="2568" max="2568" width="14.85546875" style="19" bestFit="1" customWidth="1"/>
    <col min="2569" max="2569" width="13.7109375" style="19" bestFit="1" customWidth="1"/>
    <col min="2570" max="2570" width="31.7109375" style="19" customWidth="1"/>
    <col min="2571" max="2783" width="11.42578125" style="19"/>
    <col min="2784" max="2784" width="4.5703125" style="19" customWidth="1"/>
    <col min="2785" max="2785" width="20.7109375" style="19" customWidth="1"/>
    <col min="2786" max="2786" width="15.140625" style="19" customWidth="1"/>
    <col min="2787" max="2787" width="45" style="19" customWidth="1"/>
    <col min="2788" max="2788" width="9.42578125" style="19" bestFit="1" customWidth="1"/>
    <col min="2789" max="2789" width="14.7109375" style="19" bestFit="1" customWidth="1"/>
    <col min="2790" max="2791" width="12.28515625" style="19" bestFit="1" customWidth="1"/>
    <col min="2792" max="2792" width="18.28515625" style="19" bestFit="1" customWidth="1"/>
    <col min="2793" max="2816" width="11.42578125" style="19"/>
    <col min="2817" max="2817" width="4.5703125" style="19" customWidth="1"/>
    <col min="2818" max="2818" width="11.28515625" style="19" bestFit="1" customWidth="1"/>
    <col min="2819" max="2819" width="10.140625" style="19" bestFit="1" customWidth="1"/>
    <col min="2820" max="2820" width="26.7109375" style="19" customWidth="1"/>
    <col min="2821" max="2821" width="10.140625" style="19" bestFit="1" customWidth="1"/>
    <col min="2822" max="2822" width="17.85546875" style="19" bestFit="1" customWidth="1"/>
    <col min="2823" max="2823" width="15.42578125" style="19" bestFit="1" customWidth="1"/>
    <col min="2824" max="2824" width="14.85546875" style="19" bestFit="1" customWidth="1"/>
    <col min="2825" max="2825" width="13.7109375" style="19" bestFit="1" customWidth="1"/>
    <col min="2826" max="2826" width="31.7109375" style="19" customWidth="1"/>
    <col min="2827" max="3039" width="11.42578125" style="19"/>
    <col min="3040" max="3040" width="4.5703125" style="19" customWidth="1"/>
    <col min="3041" max="3041" width="20.7109375" style="19" customWidth="1"/>
    <col min="3042" max="3042" width="15.140625" style="19" customWidth="1"/>
    <col min="3043" max="3043" width="45" style="19" customWidth="1"/>
    <col min="3044" max="3044" width="9.42578125" style="19" bestFit="1" customWidth="1"/>
    <col min="3045" max="3045" width="14.7109375" style="19" bestFit="1" customWidth="1"/>
    <col min="3046" max="3047" width="12.28515625" style="19" bestFit="1" customWidth="1"/>
    <col min="3048" max="3048" width="18.28515625" style="19" bestFit="1" customWidth="1"/>
    <col min="3049" max="3072" width="11.42578125" style="19"/>
    <col min="3073" max="3073" width="4.5703125" style="19" customWidth="1"/>
    <col min="3074" max="3074" width="11.28515625" style="19" bestFit="1" customWidth="1"/>
    <col min="3075" max="3075" width="10.140625" style="19" bestFit="1" customWidth="1"/>
    <col min="3076" max="3076" width="26.7109375" style="19" customWidth="1"/>
    <col min="3077" max="3077" width="10.140625" style="19" bestFit="1" customWidth="1"/>
    <col min="3078" max="3078" width="17.85546875" style="19" bestFit="1" customWidth="1"/>
    <col min="3079" max="3079" width="15.42578125" style="19" bestFit="1" customWidth="1"/>
    <col min="3080" max="3080" width="14.85546875" style="19" bestFit="1" customWidth="1"/>
    <col min="3081" max="3081" width="13.7109375" style="19" bestFit="1" customWidth="1"/>
    <col min="3082" max="3082" width="31.7109375" style="19" customWidth="1"/>
    <col min="3083" max="3295" width="11.42578125" style="19"/>
    <col min="3296" max="3296" width="4.5703125" style="19" customWidth="1"/>
    <col min="3297" max="3297" width="20.7109375" style="19" customWidth="1"/>
    <col min="3298" max="3298" width="15.140625" style="19" customWidth="1"/>
    <col min="3299" max="3299" width="45" style="19" customWidth="1"/>
    <col min="3300" max="3300" width="9.42578125" style="19" bestFit="1" customWidth="1"/>
    <col min="3301" max="3301" width="14.7109375" style="19" bestFit="1" customWidth="1"/>
    <col min="3302" max="3303" width="12.28515625" style="19" bestFit="1" customWidth="1"/>
    <col min="3304" max="3304" width="18.28515625" style="19" bestFit="1" customWidth="1"/>
    <col min="3305" max="3328" width="11.42578125" style="19"/>
    <col min="3329" max="3329" width="4.5703125" style="19" customWidth="1"/>
    <col min="3330" max="3330" width="11.28515625" style="19" bestFit="1" customWidth="1"/>
    <col min="3331" max="3331" width="10.140625" style="19" bestFit="1" customWidth="1"/>
    <col min="3332" max="3332" width="26.7109375" style="19" customWidth="1"/>
    <col min="3333" max="3333" width="10.140625" style="19" bestFit="1" customWidth="1"/>
    <col min="3334" max="3334" width="17.85546875" style="19" bestFit="1" customWidth="1"/>
    <col min="3335" max="3335" width="15.42578125" style="19" bestFit="1" customWidth="1"/>
    <col min="3336" max="3336" width="14.85546875" style="19" bestFit="1" customWidth="1"/>
    <col min="3337" max="3337" width="13.7109375" style="19" bestFit="1" customWidth="1"/>
    <col min="3338" max="3338" width="31.7109375" style="19" customWidth="1"/>
    <col min="3339" max="3551" width="11.42578125" style="19"/>
    <col min="3552" max="3552" width="4.5703125" style="19" customWidth="1"/>
    <col min="3553" max="3553" width="20.7109375" style="19" customWidth="1"/>
    <col min="3554" max="3554" width="15.140625" style="19" customWidth="1"/>
    <col min="3555" max="3555" width="45" style="19" customWidth="1"/>
    <col min="3556" max="3556" width="9.42578125" style="19" bestFit="1" customWidth="1"/>
    <col min="3557" max="3557" width="14.7109375" style="19" bestFit="1" customWidth="1"/>
    <col min="3558" max="3559" width="12.28515625" style="19" bestFit="1" customWidth="1"/>
    <col min="3560" max="3560" width="18.28515625" style="19" bestFit="1" customWidth="1"/>
    <col min="3561" max="3584" width="11.42578125" style="19"/>
    <col min="3585" max="3585" width="4.5703125" style="19" customWidth="1"/>
    <col min="3586" max="3586" width="11.28515625" style="19" bestFit="1" customWidth="1"/>
    <col min="3587" max="3587" width="10.140625" style="19" bestFit="1" customWidth="1"/>
    <col min="3588" max="3588" width="26.7109375" style="19" customWidth="1"/>
    <col min="3589" max="3589" width="10.140625" style="19" bestFit="1" customWidth="1"/>
    <col min="3590" max="3590" width="17.85546875" style="19" bestFit="1" customWidth="1"/>
    <col min="3591" max="3591" width="15.42578125" style="19" bestFit="1" customWidth="1"/>
    <col min="3592" max="3592" width="14.85546875" style="19" bestFit="1" customWidth="1"/>
    <col min="3593" max="3593" width="13.7109375" style="19" bestFit="1" customWidth="1"/>
    <col min="3594" max="3594" width="31.7109375" style="19" customWidth="1"/>
    <col min="3595" max="3807" width="11.42578125" style="19"/>
    <col min="3808" max="3808" width="4.5703125" style="19" customWidth="1"/>
    <col min="3809" max="3809" width="20.7109375" style="19" customWidth="1"/>
    <col min="3810" max="3810" width="15.140625" style="19" customWidth="1"/>
    <col min="3811" max="3811" width="45" style="19" customWidth="1"/>
    <col min="3812" max="3812" width="9.42578125" style="19" bestFit="1" customWidth="1"/>
    <col min="3813" max="3813" width="14.7109375" style="19" bestFit="1" customWidth="1"/>
    <col min="3814" max="3815" width="12.28515625" style="19" bestFit="1" customWidth="1"/>
    <col min="3816" max="3816" width="18.28515625" style="19" bestFit="1" customWidth="1"/>
    <col min="3817" max="3840" width="11.42578125" style="19"/>
    <col min="3841" max="3841" width="4.5703125" style="19" customWidth="1"/>
    <col min="3842" max="3842" width="11.28515625" style="19" bestFit="1" customWidth="1"/>
    <col min="3843" max="3843" width="10.140625" style="19" bestFit="1" customWidth="1"/>
    <col min="3844" max="3844" width="26.7109375" style="19" customWidth="1"/>
    <col min="3845" max="3845" width="10.140625" style="19" bestFit="1" customWidth="1"/>
    <col min="3846" max="3846" width="17.85546875" style="19" bestFit="1" customWidth="1"/>
    <col min="3847" max="3847" width="15.42578125" style="19" bestFit="1" customWidth="1"/>
    <col min="3848" max="3848" width="14.85546875" style="19" bestFit="1" customWidth="1"/>
    <col min="3849" max="3849" width="13.7109375" style="19" bestFit="1" customWidth="1"/>
    <col min="3850" max="3850" width="31.7109375" style="19" customWidth="1"/>
    <col min="3851" max="4063" width="11.42578125" style="19"/>
    <col min="4064" max="4064" width="4.5703125" style="19" customWidth="1"/>
    <col min="4065" max="4065" width="20.7109375" style="19" customWidth="1"/>
    <col min="4066" max="4066" width="15.140625" style="19" customWidth="1"/>
    <col min="4067" max="4067" width="45" style="19" customWidth="1"/>
    <col min="4068" max="4068" width="9.42578125" style="19" bestFit="1" customWidth="1"/>
    <col min="4069" max="4069" width="14.7109375" style="19" bestFit="1" customWidth="1"/>
    <col min="4070" max="4071" width="12.28515625" style="19" bestFit="1" customWidth="1"/>
    <col min="4072" max="4072" width="18.28515625" style="19" bestFit="1" customWidth="1"/>
    <col min="4073" max="4096" width="11.42578125" style="19"/>
    <col min="4097" max="4097" width="4.5703125" style="19" customWidth="1"/>
    <col min="4098" max="4098" width="11.28515625" style="19" bestFit="1" customWidth="1"/>
    <col min="4099" max="4099" width="10.140625" style="19" bestFit="1" customWidth="1"/>
    <col min="4100" max="4100" width="26.7109375" style="19" customWidth="1"/>
    <col min="4101" max="4101" width="10.140625" style="19" bestFit="1" customWidth="1"/>
    <col min="4102" max="4102" width="17.85546875" style="19" bestFit="1" customWidth="1"/>
    <col min="4103" max="4103" width="15.42578125" style="19" bestFit="1" customWidth="1"/>
    <col min="4104" max="4104" width="14.85546875" style="19" bestFit="1" customWidth="1"/>
    <col min="4105" max="4105" width="13.7109375" style="19" bestFit="1" customWidth="1"/>
    <col min="4106" max="4106" width="31.7109375" style="19" customWidth="1"/>
    <col min="4107" max="4319" width="11.42578125" style="19"/>
    <col min="4320" max="4320" width="4.5703125" style="19" customWidth="1"/>
    <col min="4321" max="4321" width="20.7109375" style="19" customWidth="1"/>
    <col min="4322" max="4322" width="15.140625" style="19" customWidth="1"/>
    <col min="4323" max="4323" width="45" style="19" customWidth="1"/>
    <col min="4324" max="4324" width="9.42578125" style="19" bestFit="1" customWidth="1"/>
    <col min="4325" max="4325" width="14.7109375" style="19" bestFit="1" customWidth="1"/>
    <col min="4326" max="4327" width="12.28515625" style="19" bestFit="1" customWidth="1"/>
    <col min="4328" max="4328" width="18.28515625" style="19" bestFit="1" customWidth="1"/>
    <col min="4329" max="4352" width="11.42578125" style="19"/>
    <col min="4353" max="4353" width="4.5703125" style="19" customWidth="1"/>
    <col min="4354" max="4354" width="11.28515625" style="19" bestFit="1" customWidth="1"/>
    <col min="4355" max="4355" width="10.140625" style="19" bestFit="1" customWidth="1"/>
    <col min="4356" max="4356" width="26.7109375" style="19" customWidth="1"/>
    <col min="4357" max="4357" width="10.140625" style="19" bestFit="1" customWidth="1"/>
    <col min="4358" max="4358" width="17.85546875" style="19" bestFit="1" customWidth="1"/>
    <col min="4359" max="4359" width="15.42578125" style="19" bestFit="1" customWidth="1"/>
    <col min="4360" max="4360" width="14.85546875" style="19" bestFit="1" customWidth="1"/>
    <col min="4361" max="4361" width="13.7109375" style="19" bestFit="1" customWidth="1"/>
    <col min="4362" max="4362" width="31.7109375" style="19" customWidth="1"/>
    <col min="4363" max="4575" width="11.42578125" style="19"/>
    <col min="4576" max="4576" width="4.5703125" style="19" customWidth="1"/>
    <col min="4577" max="4577" width="20.7109375" style="19" customWidth="1"/>
    <col min="4578" max="4578" width="15.140625" style="19" customWidth="1"/>
    <col min="4579" max="4579" width="45" style="19" customWidth="1"/>
    <col min="4580" max="4580" width="9.42578125" style="19" bestFit="1" customWidth="1"/>
    <col min="4581" max="4581" width="14.7109375" style="19" bestFit="1" customWidth="1"/>
    <col min="4582" max="4583" width="12.28515625" style="19" bestFit="1" customWidth="1"/>
    <col min="4584" max="4584" width="18.28515625" style="19" bestFit="1" customWidth="1"/>
    <col min="4585" max="4608" width="11.42578125" style="19"/>
    <col min="4609" max="4609" width="4.5703125" style="19" customWidth="1"/>
    <col min="4610" max="4610" width="11.28515625" style="19" bestFit="1" customWidth="1"/>
    <col min="4611" max="4611" width="10.140625" style="19" bestFit="1" customWidth="1"/>
    <col min="4612" max="4612" width="26.7109375" style="19" customWidth="1"/>
    <col min="4613" max="4613" width="10.140625" style="19" bestFit="1" customWidth="1"/>
    <col min="4614" max="4614" width="17.85546875" style="19" bestFit="1" customWidth="1"/>
    <col min="4615" max="4615" width="15.42578125" style="19" bestFit="1" customWidth="1"/>
    <col min="4616" max="4616" width="14.85546875" style="19" bestFit="1" customWidth="1"/>
    <col min="4617" max="4617" width="13.7109375" style="19" bestFit="1" customWidth="1"/>
    <col min="4618" max="4618" width="31.7109375" style="19" customWidth="1"/>
    <col min="4619" max="4831" width="11.42578125" style="19"/>
    <col min="4832" max="4832" width="4.5703125" style="19" customWidth="1"/>
    <col min="4833" max="4833" width="20.7109375" style="19" customWidth="1"/>
    <col min="4834" max="4834" width="15.140625" style="19" customWidth="1"/>
    <col min="4835" max="4835" width="45" style="19" customWidth="1"/>
    <col min="4836" max="4836" width="9.42578125" style="19" bestFit="1" customWidth="1"/>
    <col min="4837" max="4837" width="14.7109375" style="19" bestFit="1" customWidth="1"/>
    <col min="4838" max="4839" width="12.28515625" style="19" bestFit="1" customWidth="1"/>
    <col min="4840" max="4840" width="18.28515625" style="19" bestFit="1" customWidth="1"/>
    <col min="4841" max="4864" width="11.42578125" style="19"/>
    <col min="4865" max="4865" width="4.5703125" style="19" customWidth="1"/>
    <col min="4866" max="4866" width="11.28515625" style="19" bestFit="1" customWidth="1"/>
    <col min="4867" max="4867" width="10.140625" style="19" bestFit="1" customWidth="1"/>
    <col min="4868" max="4868" width="26.7109375" style="19" customWidth="1"/>
    <col min="4869" max="4869" width="10.140625" style="19" bestFit="1" customWidth="1"/>
    <col min="4870" max="4870" width="17.85546875" style="19" bestFit="1" customWidth="1"/>
    <col min="4871" max="4871" width="15.42578125" style="19" bestFit="1" customWidth="1"/>
    <col min="4872" max="4872" width="14.85546875" style="19" bestFit="1" customWidth="1"/>
    <col min="4873" max="4873" width="13.7109375" style="19" bestFit="1" customWidth="1"/>
    <col min="4874" max="4874" width="31.7109375" style="19" customWidth="1"/>
    <col min="4875" max="5087" width="11.42578125" style="19"/>
    <col min="5088" max="5088" width="4.5703125" style="19" customWidth="1"/>
    <col min="5089" max="5089" width="20.7109375" style="19" customWidth="1"/>
    <col min="5090" max="5090" width="15.140625" style="19" customWidth="1"/>
    <col min="5091" max="5091" width="45" style="19" customWidth="1"/>
    <col min="5092" max="5092" width="9.42578125" style="19" bestFit="1" customWidth="1"/>
    <col min="5093" max="5093" width="14.7109375" style="19" bestFit="1" customWidth="1"/>
    <col min="5094" max="5095" width="12.28515625" style="19" bestFit="1" customWidth="1"/>
    <col min="5096" max="5096" width="18.28515625" style="19" bestFit="1" customWidth="1"/>
    <col min="5097" max="5120" width="11.42578125" style="19"/>
    <col min="5121" max="5121" width="4.5703125" style="19" customWidth="1"/>
    <col min="5122" max="5122" width="11.28515625" style="19" bestFit="1" customWidth="1"/>
    <col min="5123" max="5123" width="10.140625" style="19" bestFit="1" customWidth="1"/>
    <col min="5124" max="5124" width="26.7109375" style="19" customWidth="1"/>
    <col min="5125" max="5125" width="10.140625" style="19" bestFit="1" customWidth="1"/>
    <col min="5126" max="5126" width="17.85546875" style="19" bestFit="1" customWidth="1"/>
    <col min="5127" max="5127" width="15.42578125" style="19" bestFit="1" customWidth="1"/>
    <col min="5128" max="5128" width="14.85546875" style="19" bestFit="1" customWidth="1"/>
    <col min="5129" max="5129" width="13.7109375" style="19" bestFit="1" customWidth="1"/>
    <col min="5130" max="5130" width="31.7109375" style="19" customWidth="1"/>
    <col min="5131" max="5343" width="11.42578125" style="19"/>
    <col min="5344" max="5344" width="4.5703125" style="19" customWidth="1"/>
    <col min="5345" max="5345" width="20.7109375" style="19" customWidth="1"/>
    <col min="5346" max="5346" width="15.140625" style="19" customWidth="1"/>
    <col min="5347" max="5347" width="45" style="19" customWidth="1"/>
    <col min="5348" max="5348" width="9.42578125" style="19" bestFit="1" customWidth="1"/>
    <col min="5349" max="5349" width="14.7109375" style="19" bestFit="1" customWidth="1"/>
    <col min="5350" max="5351" width="12.28515625" style="19" bestFit="1" customWidth="1"/>
    <col min="5352" max="5352" width="18.28515625" style="19" bestFit="1" customWidth="1"/>
    <col min="5353" max="5376" width="11.42578125" style="19"/>
    <col min="5377" max="5377" width="4.5703125" style="19" customWidth="1"/>
    <col min="5378" max="5378" width="11.28515625" style="19" bestFit="1" customWidth="1"/>
    <col min="5379" max="5379" width="10.140625" style="19" bestFit="1" customWidth="1"/>
    <col min="5380" max="5380" width="26.7109375" style="19" customWidth="1"/>
    <col min="5381" max="5381" width="10.140625" style="19" bestFit="1" customWidth="1"/>
    <col min="5382" max="5382" width="17.85546875" style="19" bestFit="1" customWidth="1"/>
    <col min="5383" max="5383" width="15.42578125" style="19" bestFit="1" customWidth="1"/>
    <col min="5384" max="5384" width="14.85546875" style="19" bestFit="1" customWidth="1"/>
    <col min="5385" max="5385" width="13.7109375" style="19" bestFit="1" customWidth="1"/>
    <col min="5386" max="5386" width="31.7109375" style="19" customWidth="1"/>
    <col min="5387" max="5599" width="11.42578125" style="19"/>
    <col min="5600" max="5600" width="4.5703125" style="19" customWidth="1"/>
    <col min="5601" max="5601" width="20.7109375" style="19" customWidth="1"/>
    <col min="5602" max="5602" width="15.140625" style="19" customWidth="1"/>
    <col min="5603" max="5603" width="45" style="19" customWidth="1"/>
    <col min="5604" max="5604" width="9.42578125" style="19" bestFit="1" customWidth="1"/>
    <col min="5605" max="5605" width="14.7109375" style="19" bestFit="1" customWidth="1"/>
    <col min="5606" max="5607" width="12.28515625" style="19" bestFit="1" customWidth="1"/>
    <col min="5608" max="5608" width="18.28515625" style="19" bestFit="1" customWidth="1"/>
    <col min="5609" max="5632" width="11.42578125" style="19"/>
    <col min="5633" max="5633" width="4.5703125" style="19" customWidth="1"/>
    <col min="5634" max="5634" width="11.28515625" style="19" bestFit="1" customWidth="1"/>
    <col min="5635" max="5635" width="10.140625" style="19" bestFit="1" customWidth="1"/>
    <col min="5636" max="5636" width="26.7109375" style="19" customWidth="1"/>
    <col min="5637" max="5637" width="10.140625" style="19" bestFit="1" customWidth="1"/>
    <col min="5638" max="5638" width="17.85546875" style="19" bestFit="1" customWidth="1"/>
    <col min="5639" max="5639" width="15.42578125" style="19" bestFit="1" customWidth="1"/>
    <col min="5640" max="5640" width="14.85546875" style="19" bestFit="1" customWidth="1"/>
    <col min="5641" max="5641" width="13.7109375" style="19" bestFit="1" customWidth="1"/>
    <col min="5642" max="5642" width="31.7109375" style="19" customWidth="1"/>
    <col min="5643" max="5855" width="11.42578125" style="19"/>
    <col min="5856" max="5856" width="4.5703125" style="19" customWidth="1"/>
    <col min="5857" max="5857" width="20.7109375" style="19" customWidth="1"/>
    <col min="5858" max="5858" width="15.140625" style="19" customWidth="1"/>
    <col min="5859" max="5859" width="45" style="19" customWidth="1"/>
    <col min="5860" max="5860" width="9.42578125" style="19" bestFit="1" customWidth="1"/>
    <col min="5861" max="5861" width="14.7109375" style="19" bestFit="1" customWidth="1"/>
    <col min="5862" max="5863" width="12.28515625" style="19" bestFit="1" customWidth="1"/>
    <col min="5864" max="5864" width="18.28515625" style="19" bestFit="1" customWidth="1"/>
    <col min="5865" max="5888" width="11.42578125" style="19"/>
    <col min="5889" max="5889" width="4.5703125" style="19" customWidth="1"/>
    <col min="5890" max="5890" width="11.28515625" style="19" bestFit="1" customWidth="1"/>
    <col min="5891" max="5891" width="10.140625" style="19" bestFit="1" customWidth="1"/>
    <col min="5892" max="5892" width="26.7109375" style="19" customWidth="1"/>
    <col min="5893" max="5893" width="10.140625" style="19" bestFit="1" customWidth="1"/>
    <col min="5894" max="5894" width="17.85546875" style="19" bestFit="1" customWidth="1"/>
    <col min="5895" max="5895" width="15.42578125" style="19" bestFit="1" customWidth="1"/>
    <col min="5896" max="5896" width="14.85546875" style="19" bestFit="1" customWidth="1"/>
    <col min="5897" max="5897" width="13.7109375" style="19" bestFit="1" customWidth="1"/>
    <col min="5898" max="5898" width="31.7109375" style="19" customWidth="1"/>
    <col min="5899" max="6111" width="11.42578125" style="19"/>
    <col min="6112" max="6112" width="4.5703125" style="19" customWidth="1"/>
    <col min="6113" max="6113" width="20.7109375" style="19" customWidth="1"/>
    <col min="6114" max="6114" width="15.140625" style="19" customWidth="1"/>
    <col min="6115" max="6115" width="45" style="19" customWidth="1"/>
    <col min="6116" max="6116" width="9.42578125" style="19" bestFit="1" customWidth="1"/>
    <col min="6117" max="6117" width="14.7109375" style="19" bestFit="1" customWidth="1"/>
    <col min="6118" max="6119" width="12.28515625" style="19" bestFit="1" customWidth="1"/>
    <col min="6120" max="6120" width="18.28515625" style="19" bestFit="1" customWidth="1"/>
    <col min="6121" max="6144" width="11.42578125" style="19"/>
    <col min="6145" max="6145" width="4.5703125" style="19" customWidth="1"/>
    <col min="6146" max="6146" width="11.28515625" style="19" bestFit="1" customWidth="1"/>
    <col min="6147" max="6147" width="10.140625" style="19" bestFit="1" customWidth="1"/>
    <col min="6148" max="6148" width="26.7109375" style="19" customWidth="1"/>
    <col min="6149" max="6149" width="10.140625" style="19" bestFit="1" customWidth="1"/>
    <col min="6150" max="6150" width="17.85546875" style="19" bestFit="1" customWidth="1"/>
    <col min="6151" max="6151" width="15.42578125" style="19" bestFit="1" customWidth="1"/>
    <col min="6152" max="6152" width="14.85546875" style="19" bestFit="1" customWidth="1"/>
    <col min="6153" max="6153" width="13.7109375" style="19" bestFit="1" customWidth="1"/>
    <col min="6154" max="6154" width="31.7109375" style="19" customWidth="1"/>
    <col min="6155" max="6367" width="11.42578125" style="19"/>
    <col min="6368" max="6368" width="4.5703125" style="19" customWidth="1"/>
    <col min="6369" max="6369" width="20.7109375" style="19" customWidth="1"/>
    <col min="6370" max="6370" width="15.140625" style="19" customWidth="1"/>
    <col min="6371" max="6371" width="45" style="19" customWidth="1"/>
    <col min="6372" max="6372" width="9.42578125" style="19" bestFit="1" customWidth="1"/>
    <col min="6373" max="6373" width="14.7109375" style="19" bestFit="1" customWidth="1"/>
    <col min="6374" max="6375" width="12.28515625" style="19" bestFit="1" customWidth="1"/>
    <col min="6376" max="6376" width="18.28515625" style="19" bestFit="1" customWidth="1"/>
    <col min="6377" max="6400" width="11.42578125" style="19"/>
    <col min="6401" max="6401" width="4.5703125" style="19" customWidth="1"/>
    <col min="6402" max="6402" width="11.28515625" style="19" bestFit="1" customWidth="1"/>
    <col min="6403" max="6403" width="10.140625" style="19" bestFit="1" customWidth="1"/>
    <col min="6404" max="6404" width="26.7109375" style="19" customWidth="1"/>
    <col min="6405" max="6405" width="10.140625" style="19" bestFit="1" customWidth="1"/>
    <col min="6406" max="6406" width="17.85546875" style="19" bestFit="1" customWidth="1"/>
    <col min="6407" max="6407" width="15.42578125" style="19" bestFit="1" customWidth="1"/>
    <col min="6408" max="6408" width="14.85546875" style="19" bestFit="1" customWidth="1"/>
    <col min="6409" max="6409" width="13.7109375" style="19" bestFit="1" customWidth="1"/>
    <col min="6410" max="6410" width="31.7109375" style="19" customWidth="1"/>
    <col min="6411" max="6623" width="11.42578125" style="19"/>
    <col min="6624" max="6624" width="4.5703125" style="19" customWidth="1"/>
    <col min="6625" max="6625" width="20.7109375" style="19" customWidth="1"/>
    <col min="6626" max="6626" width="15.140625" style="19" customWidth="1"/>
    <col min="6627" max="6627" width="45" style="19" customWidth="1"/>
    <col min="6628" max="6628" width="9.42578125" style="19" bestFit="1" customWidth="1"/>
    <col min="6629" max="6629" width="14.7109375" style="19" bestFit="1" customWidth="1"/>
    <col min="6630" max="6631" width="12.28515625" style="19" bestFit="1" customWidth="1"/>
    <col min="6632" max="6632" width="18.28515625" style="19" bestFit="1" customWidth="1"/>
    <col min="6633" max="6656" width="11.42578125" style="19"/>
    <col min="6657" max="6657" width="4.5703125" style="19" customWidth="1"/>
    <col min="6658" max="6658" width="11.28515625" style="19" bestFit="1" customWidth="1"/>
    <col min="6659" max="6659" width="10.140625" style="19" bestFit="1" customWidth="1"/>
    <col min="6660" max="6660" width="26.7109375" style="19" customWidth="1"/>
    <col min="6661" max="6661" width="10.140625" style="19" bestFit="1" customWidth="1"/>
    <col min="6662" max="6662" width="17.85546875" style="19" bestFit="1" customWidth="1"/>
    <col min="6663" max="6663" width="15.42578125" style="19" bestFit="1" customWidth="1"/>
    <col min="6664" max="6664" width="14.85546875" style="19" bestFit="1" customWidth="1"/>
    <col min="6665" max="6665" width="13.7109375" style="19" bestFit="1" customWidth="1"/>
    <col min="6666" max="6666" width="31.7109375" style="19" customWidth="1"/>
    <col min="6667" max="6879" width="11.42578125" style="19"/>
    <col min="6880" max="6880" width="4.5703125" style="19" customWidth="1"/>
    <col min="6881" max="6881" width="20.7109375" style="19" customWidth="1"/>
    <col min="6882" max="6882" width="15.140625" style="19" customWidth="1"/>
    <col min="6883" max="6883" width="45" style="19" customWidth="1"/>
    <col min="6884" max="6884" width="9.42578125" style="19" bestFit="1" customWidth="1"/>
    <col min="6885" max="6885" width="14.7109375" style="19" bestFit="1" customWidth="1"/>
    <col min="6886" max="6887" width="12.28515625" style="19" bestFit="1" customWidth="1"/>
    <col min="6888" max="6888" width="18.28515625" style="19" bestFit="1" customWidth="1"/>
    <col min="6889" max="6912" width="11.42578125" style="19"/>
    <col min="6913" max="6913" width="4.5703125" style="19" customWidth="1"/>
    <col min="6914" max="6914" width="11.28515625" style="19" bestFit="1" customWidth="1"/>
    <col min="6915" max="6915" width="10.140625" style="19" bestFit="1" customWidth="1"/>
    <col min="6916" max="6916" width="26.7109375" style="19" customWidth="1"/>
    <col min="6917" max="6917" width="10.140625" style="19" bestFit="1" customWidth="1"/>
    <col min="6918" max="6918" width="17.85546875" style="19" bestFit="1" customWidth="1"/>
    <col min="6919" max="6919" width="15.42578125" style="19" bestFit="1" customWidth="1"/>
    <col min="6920" max="6920" width="14.85546875" style="19" bestFit="1" customWidth="1"/>
    <col min="6921" max="6921" width="13.7109375" style="19" bestFit="1" customWidth="1"/>
    <col min="6922" max="6922" width="31.7109375" style="19" customWidth="1"/>
    <col min="6923" max="7135" width="11.42578125" style="19"/>
    <col min="7136" max="7136" width="4.5703125" style="19" customWidth="1"/>
    <col min="7137" max="7137" width="20.7109375" style="19" customWidth="1"/>
    <col min="7138" max="7138" width="15.140625" style="19" customWidth="1"/>
    <col min="7139" max="7139" width="45" style="19" customWidth="1"/>
    <col min="7140" max="7140" width="9.42578125" style="19" bestFit="1" customWidth="1"/>
    <col min="7141" max="7141" width="14.7109375" style="19" bestFit="1" customWidth="1"/>
    <col min="7142" max="7143" width="12.28515625" style="19" bestFit="1" customWidth="1"/>
    <col min="7144" max="7144" width="18.28515625" style="19" bestFit="1" customWidth="1"/>
    <col min="7145" max="7168" width="11.42578125" style="19"/>
    <col min="7169" max="7169" width="4.5703125" style="19" customWidth="1"/>
    <col min="7170" max="7170" width="11.28515625" style="19" bestFit="1" customWidth="1"/>
    <col min="7171" max="7171" width="10.140625" style="19" bestFit="1" customWidth="1"/>
    <col min="7172" max="7172" width="26.7109375" style="19" customWidth="1"/>
    <col min="7173" max="7173" width="10.140625" style="19" bestFit="1" customWidth="1"/>
    <col min="7174" max="7174" width="17.85546875" style="19" bestFit="1" customWidth="1"/>
    <col min="7175" max="7175" width="15.42578125" style="19" bestFit="1" customWidth="1"/>
    <col min="7176" max="7176" width="14.85546875" style="19" bestFit="1" customWidth="1"/>
    <col min="7177" max="7177" width="13.7109375" style="19" bestFit="1" customWidth="1"/>
    <col min="7178" max="7178" width="31.7109375" style="19" customWidth="1"/>
    <col min="7179" max="7391" width="11.42578125" style="19"/>
    <col min="7392" max="7392" width="4.5703125" style="19" customWidth="1"/>
    <col min="7393" max="7393" width="20.7109375" style="19" customWidth="1"/>
    <col min="7394" max="7394" width="15.140625" style="19" customWidth="1"/>
    <col min="7395" max="7395" width="45" style="19" customWidth="1"/>
    <col min="7396" max="7396" width="9.42578125" style="19" bestFit="1" customWidth="1"/>
    <col min="7397" max="7397" width="14.7109375" style="19" bestFit="1" customWidth="1"/>
    <col min="7398" max="7399" width="12.28515625" style="19" bestFit="1" customWidth="1"/>
    <col min="7400" max="7400" width="18.28515625" style="19" bestFit="1" customWidth="1"/>
    <col min="7401" max="7424" width="11.42578125" style="19"/>
    <col min="7425" max="7425" width="4.5703125" style="19" customWidth="1"/>
    <col min="7426" max="7426" width="11.28515625" style="19" bestFit="1" customWidth="1"/>
    <col min="7427" max="7427" width="10.140625" style="19" bestFit="1" customWidth="1"/>
    <col min="7428" max="7428" width="26.7109375" style="19" customWidth="1"/>
    <col min="7429" max="7429" width="10.140625" style="19" bestFit="1" customWidth="1"/>
    <col min="7430" max="7430" width="17.85546875" style="19" bestFit="1" customWidth="1"/>
    <col min="7431" max="7431" width="15.42578125" style="19" bestFit="1" customWidth="1"/>
    <col min="7432" max="7432" width="14.85546875" style="19" bestFit="1" customWidth="1"/>
    <col min="7433" max="7433" width="13.7109375" style="19" bestFit="1" customWidth="1"/>
    <col min="7434" max="7434" width="31.7109375" style="19" customWidth="1"/>
    <col min="7435" max="7647" width="11.42578125" style="19"/>
    <col min="7648" max="7648" width="4.5703125" style="19" customWidth="1"/>
    <col min="7649" max="7649" width="20.7109375" style="19" customWidth="1"/>
    <col min="7650" max="7650" width="15.140625" style="19" customWidth="1"/>
    <col min="7651" max="7651" width="45" style="19" customWidth="1"/>
    <col min="7652" max="7652" width="9.42578125" style="19" bestFit="1" customWidth="1"/>
    <col min="7653" max="7653" width="14.7109375" style="19" bestFit="1" customWidth="1"/>
    <col min="7654" max="7655" width="12.28515625" style="19" bestFit="1" customWidth="1"/>
    <col min="7656" max="7656" width="18.28515625" style="19" bestFit="1" customWidth="1"/>
    <col min="7657" max="7680" width="11.42578125" style="19"/>
    <col min="7681" max="7681" width="4.5703125" style="19" customWidth="1"/>
    <col min="7682" max="7682" width="11.28515625" style="19" bestFit="1" customWidth="1"/>
    <col min="7683" max="7683" width="10.140625" style="19" bestFit="1" customWidth="1"/>
    <col min="7684" max="7684" width="26.7109375" style="19" customWidth="1"/>
    <col min="7685" max="7685" width="10.140625" style="19" bestFit="1" customWidth="1"/>
    <col min="7686" max="7686" width="17.85546875" style="19" bestFit="1" customWidth="1"/>
    <col min="7687" max="7687" width="15.42578125" style="19" bestFit="1" customWidth="1"/>
    <col min="7688" max="7688" width="14.85546875" style="19" bestFit="1" customWidth="1"/>
    <col min="7689" max="7689" width="13.7109375" style="19" bestFit="1" customWidth="1"/>
    <col min="7690" max="7690" width="31.7109375" style="19" customWidth="1"/>
    <col min="7691" max="7903" width="11.42578125" style="19"/>
    <col min="7904" max="7904" width="4.5703125" style="19" customWidth="1"/>
    <col min="7905" max="7905" width="20.7109375" style="19" customWidth="1"/>
    <col min="7906" max="7906" width="15.140625" style="19" customWidth="1"/>
    <col min="7907" max="7907" width="45" style="19" customWidth="1"/>
    <col min="7908" max="7908" width="9.42578125" style="19" bestFit="1" customWidth="1"/>
    <col min="7909" max="7909" width="14.7109375" style="19" bestFit="1" customWidth="1"/>
    <col min="7910" max="7911" width="12.28515625" style="19" bestFit="1" customWidth="1"/>
    <col min="7912" max="7912" width="18.28515625" style="19" bestFit="1" customWidth="1"/>
    <col min="7913" max="7936" width="11.42578125" style="19"/>
    <col min="7937" max="7937" width="4.5703125" style="19" customWidth="1"/>
    <col min="7938" max="7938" width="11.28515625" style="19" bestFit="1" customWidth="1"/>
    <col min="7939" max="7939" width="10.140625" style="19" bestFit="1" customWidth="1"/>
    <col min="7940" max="7940" width="26.7109375" style="19" customWidth="1"/>
    <col min="7941" max="7941" width="10.140625" style="19" bestFit="1" customWidth="1"/>
    <col min="7942" max="7942" width="17.85546875" style="19" bestFit="1" customWidth="1"/>
    <col min="7943" max="7943" width="15.42578125" style="19" bestFit="1" customWidth="1"/>
    <col min="7944" max="7944" width="14.85546875" style="19" bestFit="1" customWidth="1"/>
    <col min="7945" max="7945" width="13.7109375" style="19" bestFit="1" customWidth="1"/>
    <col min="7946" max="7946" width="31.7109375" style="19" customWidth="1"/>
    <col min="7947" max="8159" width="11.42578125" style="19"/>
    <col min="8160" max="8160" width="4.5703125" style="19" customWidth="1"/>
    <col min="8161" max="8161" width="20.7109375" style="19" customWidth="1"/>
    <col min="8162" max="8162" width="15.140625" style="19" customWidth="1"/>
    <col min="8163" max="8163" width="45" style="19" customWidth="1"/>
    <col min="8164" max="8164" width="9.42578125" style="19" bestFit="1" customWidth="1"/>
    <col min="8165" max="8165" width="14.7109375" style="19" bestFit="1" customWidth="1"/>
    <col min="8166" max="8167" width="12.28515625" style="19" bestFit="1" customWidth="1"/>
    <col min="8168" max="8168" width="18.28515625" style="19" bestFit="1" customWidth="1"/>
    <col min="8169" max="8192" width="11.42578125" style="19"/>
    <col min="8193" max="8193" width="4.5703125" style="19" customWidth="1"/>
    <col min="8194" max="8194" width="11.28515625" style="19" bestFit="1" customWidth="1"/>
    <col min="8195" max="8195" width="10.140625" style="19" bestFit="1" customWidth="1"/>
    <col min="8196" max="8196" width="26.7109375" style="19" customWidth="1"/>
    <col min="8197" max="8197" width="10.140625" style="19" bestFit="1" customWidth="1"/>
    <col min="8198" max="8198" width="17.85546875" style="19" bestFit="1" customWidth="1"/>
    <col min="8199" max="8199" width="15.42578125" style="19" bestFit="1" customWidth="1"/>
    <col min="8200" max="8200" width="14.85546875" style="19" bestFit="1" customWidth="1"/>
    <col min="8201" max="8201" width="13.7109375" style="19" bestFit="1" customWidth="1"/>
    <col min="8202" max="8202" width="31.7109375" style="19" customWidth="1"/>
    <col min="8203" max="8415" width="11.42578125" style="19"/>
    <col min="8416" max="8416" width="4.5703125" style="19" customWidth="1"/>
    <col min="8417" max="8417" width="20.7109375" style="19" customWidth="1"/>
    <col min="8418" max="8418" width="15.140625" style="19" customWidth="1"/>
    <col min="8419" max="8419" width="45" style="19" customWidth="1"/>
    <col min="8420" max="8420" width="9.42578125" style="19" bestFit="1" customWidth="1"/>
    <col min="8421" max="8421" width="14.7109375" style="19" bestFit="1" customWidth="1"/>
    <col min="8422" max="8423" width="12.28515625" style="19" bestFit="1" customWidth="1"/>
    <col min="8424" max="8424" width="18.28515625" style="19" bestFit="1" customWidth="1"/>
    <col min="8425" max="8448" width="11.42578125" style="19"/>
    <col min="8449" max="8449" width="4.5703125" style="19" customWidth="1"/>
    <col min="8450" max="8450" width="11.28515625" style="19" bestFit="1" customWidth="1"/>
    <col min="8451" max="8451" width="10.140625" style="19" bestFit="1" customWidth="1"/>
    <col min="8452" max="8452" width="26.7109375" style="19" customWidth="1"/>
    <col min="8453" max="8453" width="10.140625" style="19" bestFit="1" customWidth="1"/>
    <col min="8454" max="8454" width="17.85546875" style="19" bestFit="1" customWidth="1"/>
    <col min="8455" max="8455" width="15.42578125" style="19" bestFit="1" customWidth="1"/>
    <col min="8456" max="8456" width="14.85546875" style="19" bestFit="1" customWidth="1"/>
    <col min="8457" max="8457" width="13.7109375" style="19" bestFit="1" customWidth="1"/>
    <col min="8458" max="8458" width="31.7109375" style="19" customWidth="1"/>
    <col min="8459" max="8671" width="11.42578125" style="19"/>
    <col min="8672" max="8672" width="4.5703125" style="19" customWidth="1"/>
    <col min="8673" max="8673" width="20.7109375" style="19" customWidth="1"/>
    <col min="8674" max="8674" width="15.140625" style="19" customWidth="1"/>
    <col min="8675" max="8675" width="45" style="19" customWidth="1"/>
    <col min="8676" max="8676" width="9.42578125" style="19" bestFit="1" customWidth="1"/>
    <col min="8677" max="8677" width="14.7109375" style="19" bestFit="1" customWidth="1"/>
    <col min="8678" max="8679" width="12.28515625" style="19" bestFit="1" customWidth="1"/>
    <col min="8680" max="8680" width="18.28515625" style="19" bestFit="1" customWidth="1"/>
    <col min="8681" max="8704" width="11.42578125" style="19"/>
    <col min="8705" max="8705" width="4.5703125" style="19" customWidth="1"/>
    <col min="8706" max="8706" width="11.28515625" style="19" bestFit="1" customWidth="1"/>
    <col min="8707" max="8707" width="10.140625" style="19" bestFit="1" customWidth="1"/>
    <col min="8708" max="8708" width="26.7109375" style="19" customWidth="1"/>
    <col min="8709" max="8709" width="10.140625" style="19" bestFit="1" customWidth="1"/>
    <col min="8710" max="8710" width="17.85546875" style="19" bestFit="1" customWidth="1"/>
    <col min="8711" max="8711" width="15.42578125" style="19" bestFit="1" customWidth="1"/>
    <col min="8712" max="8712" width="14.85546875" style="19" bestFit="1" customWidth="1"/>
    <col min="8713" max="8713" width="13.7109375" style="19" bestFit="1" customWidth="1"/>
    <col min="8714" max="8714" width="31.7109375" style="19" customWidth="1"/>
    <col min="8715" max="8927" width="11.42578125" style="19"/>
    <col min="8928" max="8928" width="4.5703125" style="19" customWidth="1"/>
    <col min="8929" max="8929" width="20.7109375" style="19" customWidth="1"/>
    <col min="8930" max="8930" width="15.140625" style="19" customWidth="1"/>
    <col min="8931" max="8931" width="45" style="19" customWidth="1"/>
    <col min="8932" max="8932" width="9.42578125" style="19" bestFit="1" customWidth="1"/>
    <col min="8933" max="8933" width="14.7109375" style="19" bestFit="1" customWidth="1"/>
    <col min="8934" max="8935" width="12.28515625" style="19" bestFit="1" customWidth="1"/>
    <col min="8936" max="8936" width="18.28515625" style="19" bestFit="1" customWidth="1"/>
    <col min="8937" max="8960" width="11.42578125" style="19"/>
    <col min="8961" max="8961" width="4.5703125" style="19" customWidth="1"/>
    <col min="8962" max="8962" width="11.28515625" style="19" bestFit="1" customWidth="1"/>
    <col min="8963" max="8963" width="10.140625" style="19" bestFit="1" customWidth="1"/>
    <col min="8964" max="8964" width="26.7109375" style="19" customWidth="1"/>
    <col min="8965" max="8965" width="10.140625" style="19" bestFit="1" customWidth="1"/>
    <col min="8966" max="8966" width="17.85546875" style="19" bestFit="1" customWidth="1"/>
    <col min="8967" max="8967" width="15.42578125" style="19" bestFit="1" customWidth="1"/>
    <col min="8968" max="8968" width="14.85546875" style="19" bestFit="1" customWidth="1"/>
    <col min="8969" max="8969" width="13.7109375" style="19" bestFit="1" customWidth="1"/>
    <col min="8970" max="8970" width="31.7109375" style="19" customWidth="1"/>
    <col min="8971" max="9183" width="11.42578125" style="19"/>
    <col min="9184" max="9184" width="4.5703125" style="19" customWidth="1"/>
    <col min="9185" max="9185" width="20.7109375" style="19" customWidth="1"/>
    <col min="9186" max="9186" width="15.140625" style="19" customWidth="1"/>
    <col min="9187" max="9187" width="45" style="19" customWidth="1"/>
    <col min="9188" max="9188" width="9.42578125" style="19" bestFit="1" customWidth="1"/>
    <col min="9189" max="9189" width="14.7109375" style="19" bestFit="1" customWidth="1"/>
    <col min="9190" max="9191" width="12.28515625" style="19" bestFit="1" customWidth="1"/>
    <col min="9192" max="9192" width="18.28515625" style="19" bestFit="1" customWidth="1"/>
    <col min="9193" max="9216" width="11.42578125" style="19"/>
    <col min="9217" max="9217" width="4.5703125" style="19" customWidth="1"/>
    <col min="9218" max="9218" width="11.28515625" style="19" bestFit="1" customWidth="1"/>
    <col min="9219" max="9219" width="10.140625" style="19" bestFit="1" customWidth="1"/>
    <col min="9220" max="9220" width="26.7109375" style="19" customWidth="1"/>
    <col min="9221" max="9221" width="10.140625" style="19" bestFit="1" customWidth="1"/>
    <col min="9222" max="9222" width="17.85546875" style="19" bestFit="1" customWidth="1"/>
    <col min="9223" max="9223" width="15.42578125" style="19" bestFit="1" customWidth="1"/>
    <col min="9224" max="9224" width="14.85546875" style="19" bestFit="1" customWidth="1"/>
    <col min="9225" max="9225" width="13.7109375" style="19" bestFit="1" customWidth="1"/>
    <col min="9226" max="9226" width="31.7109375" style="19" customWidth="1"/>
    <col min="9227" max="9439" width="11.42578125" style="19"/>
    <col min="9440" max="9440" width="4.5703125" style="19" customWidth="1"/>
    <col min="9441" max="9441" width="20.7109375" style="19" customWidth="1"/>
    <col min="9442" max="9442" width="15.140625" style="19" customWidth="1"/>
    <col min="9443" max="9443" width="45" style="19" customWidth="1"/>
    <col min="9444" max="9444" width="9.42578125" style="19" bestFit="1" customWidth="1"/>
    <col min="9445" max="9445" width="14.7109375" style="19" bestFit="1" customWidth="1"/>
    <col min="9446" max="9447" width="12.28515625" style="19" bestFit="1" customWidth="1"/>
    <col min="9448" max="9448" width="18.28515625" style="19" bestFit="1" customWidth="1"/>
    <col min="9449" max="9472" width="11.42578125" style="19"/>
    <col min="9473" max="9473" width="4.5703125" style="19" customWidth="1"/>
    <col min="9474" max="9474" width="11.28515625" style="19" bestFit="1" customWidth="1"/>
    <col min="9475" max="9475" width="10.140625" style="19" bestFit="1" customWidth="1"/>
    <col min="9476" max="9476" width="26.7109375" style="19" customWidth="1"/>
    <col min="9477" max="9477" width="10.140625" style="19" bestFit="1" customWidth="1"/>
    <col min="9478" max="9478" width="17.85546875" style="19" bestFit="1" customWidth="1"/>
    <col min="9479" max="9479" width="15.42578125" style="19" bestFit="1" customWidth="1"/>
    <col min="9480" max="9480" width="14.85546875" style="19" bestFit="1" customWidth="1"/>
    <col min="9481" max="9481" width="13.7109375" style="19" bestFit="1" customWidth="1"/>
    <col min="9482" max="9482" width="31.7109375" style="19" customWidth="1"/>
    <col min="9483" max="9695" width="11.42578125" style="19"/>
    <col min="9696" max="9696" width="4.5703125" style="19" customWidth="1"/>
    <col min="9697" max="9697" width="20.7109375" style="19" customWidth="1"/>
    <col min="9698" max="9698" width="15.140625" style="19" customWidth="1"/>
    <col min="9699" max="9699" width="45" style="19" customWidth="1"/>
    <col min="9700" max="9700" width="9.42578125" style="19" bestFit="1" customWidth="1"/>
    <col min="9701" max="9701" width="14.7109375" style="19" bestFit="1" customWidth="1"/>
    <col min="9702" max="9703" width="12.28515625" style="19" bestFit="1" customWidth="1"/>
    <col min="9704" max="9704" width="18.28515625" style="19" bestFit="1" customWidth="1"/>
    <col min="9705" max="9728" width="11.42578125" style="19"/>
    <col min="9729" max="9729" width="4.5703125" style="19" customWidth="1"/>
    <col min="9730" max="9730" width="11.28515625" style="19" bestFit="1" customWidth="1"/>
    <col min="9731" max="9731" width="10.140625" style="19" bestFit="1" customWidth="1"/>
    <col min="9732" max="9732" width="26.7109375" style="19" customWidth="1"/>
    <col min="9733" max="9733" width="10.140625" style="19" bestFit="1" customWidth="1"/>
    <col min="9734" max="9734" width="17.85546875" style="19" bestFit="1" customWidth="1"/>
    <col min="9735" max="9735" width="15.42578125" style="19" bestFit="1" customWidth="1"/>
    <col min="9736" max="9736" width="14.85546875" style="19" bestFit="1" customWidth="1"/>
    <col min="9737" max="9737" width="13.7109375" style="19" bestFit="1" customWidth="1"/>
    <col min="9738" max="9738" width="31.7109375" style="19" customWidth="1"/>
    <col min="9739" max="9951" width="11.42578125" style="19"/>
    <col min="9952" max="9952" width="4.5703125" style="19" customWidth="1"/>
    <col min="9953" max="9953" width="20.7109375" style="19" customWidth="1"/>
    <col min="9954" max="9954" width="15.140625" style="19" customWidth="1"/>
    <col min="9955" max="9955" width="45" style="19" customWidth="1"/>
    <col min="9956" max="9956" width="9.42578125" style="19" bestFit="1" customWidth="1"/>
    <col min="9957" max="9957" width="14.7109375" style="19" bestFit="1" customWidth="1"/>
    <col min="9958" max="9959" width="12.28515625" style="19" bestFit="1" customWidth="1"/>
    <col min="9960" max="9960" width="18.28515625" style="19" bestFit="1" customWidth="1"/>
    <col min="9961" max="9984" width="11.42578125" style="19"/>
    <col min="9985" max="9985" width="4.5703125" style="19" customWidth="1"/>
    <col min="9986" max="9986" width="11.28515625" style="19" bestFit="1" customWidth="1"/>
    <col min="9987" max="9987" width="10.140625" style="19" bestFit="1" customWidth="1"/>
    <col min="9988" max="9988" width="26.7109375" style="19" customWidth="1"/>
    <col min="9989" max="9989" width="10.140625" style="19" bestFit="1" customWidth="1"/>
    <col min="9990" max="9990" width="17.85546875" style="19" bestFit="1" customWidth="1"/>
    <col min="9991" max="9991" width="15.42578125" style="19" bestFit="1" customWidth="1"/>
    <col min="9992" max="9992" width="14.85546875" style="19" bestFit="1" customWidth="1"/>
    <col min="9993" max="9993" width="13.7109375" style="19" bestFit="1" customWidth="1"/>
    <col min="9994" max="9994" width="31.7109375" style="19" customWidth="1"/>
    <col min="9995" max="10207" width="11.42578125" style="19"/>
    <col min="10208" max="10208" width="4.5703125" style="19" customWidth="1"/>
    <col min="10209" max="10209" width="20.7109375" style="19" customWidth="1"/>
    <col min="10210" max="10210" width="15.140625" style="19" customWidth="1"/>
    <col min="10211" max="10211" width="45" style="19" customWidth="1"/>
    <col min="10212" max="10212" width="9.42578125" style="19" bestFit="1" customWidth="1"/>
    <col min="10213" max="10213" width="14.7109375" style="19" bestFit="1" customWidth="1"/>
    <col min="10214" max="10215" width="12.28515625" style="19" bestFit="1" customWidth="1"/>
    <col min="10216" max="10216" width="18.28515625" style="19" bestFit="1" customWidth="1"/>
    <col min="10217" max="10240" width="11.42578125" style="19"/>
    <col min="10241" max="10241" width="4.5703125" style="19" customWidth="1"/>
    <col min="10242" max="10242" width="11.28515625" style="19" bestFit="1" customWidth="1"/>
    <col min="10243" max="10243" width="10.140625" style="19" bestFit="1" customWidth="1"/>
    <col min="10244" max="10244" width="26.7109375" style="19" customWidth="1"/>
    <col min="10245" max="10245" width="10.140625" style="19" bestFit="1" customWidth="1"/>
    <col min="10246" max="10246" width="17.85546875" style="19" bestFit="1" customWidth="1"/>
    <col min="10247" max="10247" width="15.42578125" style="19" bestFit="1" customWidth="1"/>
    <col min="10248" max="10248" width="14.85546875" style="19" bestFit="1" customWidth="1"/>
    <col min="10249" max="10249" width="13.7109375" style="19" bestFit="1" customWidth="1"/>
    <col min="10250" max="10250" width="31.7109375" style="19" customWidth="1"/>
    <col min="10251" max="10463" width="11.42578125" style="19"/>
    <col min="10464" max="10464" width="4.5703125" style="19" customWidth="1"/>
    <col min="10465" max="10465" width="20.7109375" style="19" customWidth="1"/>
    <col min="10466" max="10466" width="15.140625" style="19" customWidth="1"/>
    <col min="10467" max="10467" width="45" style="19" customWidth="1"/>
    <col min="10468" max="10468" width="9.42578125" style="19" bestFit="1" customWidth="1"/>
    <col min="10469" max="10469" width="14.7109375" style="19" bestFit="1" customWidth="1"/>
    <col min="10470" max="10471" width="12.28515625" style="19" bestFit="1" customWidth="1"/>
    <col min="10472" max="10472" width="18.28515625" style="19" bestFit="1" customWidth="1"/>
    <col min="10473" max="10496" width="11.42578125" style="19"/>
    <col min="10497" max="10497" width="4.5703125" style="19" customWidth="1"/>
    <col min="10498" max="10498" width="11.28515625" style="19" bestFit="1" customWidth="1"/>
    <col min="10499" max="10499" width="10.140625" style="19" bestFit="1" customWidth="1"/>
    <col min="10500" max="10500" width="26.7109375" style="19" customWidth="1"/>
    <col min="10501" max="10501" width="10.140625" style="19" bestFit="1" customWidth="1"/>
    <col min="10502" max="10502" width="17.85546875" style="19" bestFit="1" customWidth="1"/>
    <col min="10503" max="10503" width="15.42578125" style="19" bestFit="1" customWidth="1"/>
    <col min="10504" max="10504" width="14.85546875" style="19" bestFit="1" customWidth="1"/>
    <col min="10505" max="10505" width="13.7109375" style="19" bestFit="1" customWidth="1"/>
    <col min="10506" max="10506" width="31.7109375" style="19" customWidth="1"/>
    <col min="10507" max="10719" width="11.42578125" style="19"/>
    <col min="10720" max="10720" width="4.5703125" style="19" customWidth="1"/>
    <col min="10721" max="10721" width="20.7109375" style="19" customWidth="1"/>
    <col min="10722" max="10722" width="15.140625" style="19" customWidth="1"/>
    <col min="10723" max="10723" width="45" style="19" customWidth="1"/>
    <col min="10724" max="10724" width="9.42578125" style="19" bestFit="1" customWidth="1"/>
    <col min="10725" max="10725" width="14.7109375" style="19" bestFit="1" customWidth="1"/>
    <col min="10726" max="10727" width="12.28515625" style="19" bestFit="1" customWidth="1"/>
    <col min="10728" max="10728" width="18.28515625" style="19" bestFit="1" customWidth="1"/>
    <col min="10729" max="10752" width="11.42578125" style="19"/>
    <col min="10753" max="10753" width="4.5703125" style="19" customWidth="1"/>
    <col min="10754" max="10754" width="11.28515625" style="19" bestFit="1" customWidth="1"/>
    <col min="10755" max="10755" width="10.140625" style="19" bestFit="1" customWidth="1"/>
    <col min="10756" max="10756" width="26.7109375" style="19" customWidth="1"/>
    <col min="10757" max="10757" width="10.140625" style="19" bestFit="1" customWidth="1"/>
    <col min="10758" max="10758" width="17.85546875" style="19" bestFit="1" customWidth="1"/>
    <col min="10759" max="10759" width="15.42578125" style="19" bestFit="1" customWidth="1"/>
    <col min="10760" max="10760" width="14.85546875" style="19" bestFit="1" customWidth="1"/>
    <col min="10761" max="10761" width="13.7109375" style="19" bestFit="1" customWidth="1"/>
    <col min="10762" max="10762" width="31.7109375" style="19" customWidth="1"/>
    <col min="10763" max="10975" width="11.42578125" style="19"/>
    <col min="10976" max="10976" width="4.5703125" style="19" customWidth="1"/>
    <col min="10977" max="10977" width="20.7109375" style="19" customWidth="1"/>
    <col min="10978" max="10978" width="15.140625" style="19" customWidth="1"/>
    <col min="10979" max="10979" width="45" style="19" customWidth="1"/>
    <col min="10980" max="10980" width="9.42578125" style="19" bestFit="1" customWidth="1"/>
    <col min="10981" max="10981" width="14.7109375" style="19" bestFit="1" customWidth="1"/>
    <col min="10982" max="10983" width="12.28515625" style="19" bestFit="1" customWidth="1"/>
    <col min="10984" max="10984" width="18.28515625" style="19" bestFit="1" customWidth="1"/>
    <col min="10985" max="11008" width="11.42578125" style="19"/>
    <col min="11009" max="11009" width="4.5703125" style="19" customWidth="1"/>
    <col min="11010" max="11010" width="11.28515625" style="19" bestFit="1" customWidth="1"/>
    <col min="11011" max="11011" width="10.140625" style="19" bestFit="1" customWidth="1"/>
    <col min="11012" max="11012" width="26.7109375" style="19" customWidth="1"/>
    <col min="11013" max="11013" width="10.140625" style="19" bestFit="1" customWidth="1"/>
    <col min="11014" max="11014" width="17.85546875" style="19" bestFit="1" customWidth="1"/>
    <col min="11015" max="11015" width="15.42578125" style="19" bestFit="1" customWidth="1"/>
    <col min="11016" max="11016" width="14.85546875" style="19" bestFit="1" customWidth="1"/>
    <col min="11017" max="11017" width="13.7109375" style="19" bestFit="1" customWidth="1"/>
    <col min="11018" max="11018" width="31.7109375" style="19" customWidth="1"/>
    <col min="11019" max="11231" width="11.42578125" style="19"/>
    <col min="11232" max="11232" width="4.5703125" style="19" customWidth="1"/>
    <col min="11233" max="11233" width="20.7109375" style="19" customWidth="1"/>
    <col min="11234" max="11234" width="15.140625" style="19" customWidth="1"/>
    <col min="11235" max="11235" width="45" style="19" customWidth="1"/>
    <col min="11236" max="11236" width="9.42578125" style="19" bestFit="1" customWidth="1"/>
    <col min="11237" max="11237" width="14.7109375" style="19" bestFit="1" customWidth="1"/>
    <col min="11238" max="11239" width="12.28515625" style="19" bestFit="1" customWidth="1"/>
    <col min="11240" max="11240" width="18.28515625" style="19" bestFit="1" customWidth="1"/>
    <col min="11241" max="11264" width="11.42578125" style="19"/>
    <col min="11265" max="11265" width="4.5703125" style="19" customWidth="1"/>
    <col min="11266" max="11266" width="11.28515625" style="19" bestFit="1" customWidth="1"/>
    <col min="11267" max="11267" width="10.140625" style="19" bestFit="1" customWidth="1"/>
    <col min="11268" max="11268" width="26.7109375" style="19" customWidth="1"/>
    <col min="11269" max="11269" width="10.140625" style="19" bestFit="1" customWidth="1"/>
    <col min="11270" max="11270" width="17.85546875" style="19" bestFit="1" customWidth="1"/>
    <col min="11271" max="11271" width="15.42578125" style="19" bestFit="1" customWidth="1"/>
    <col min="11272" max="11272" width="14.85546875" style="19" bestFit="1" customWidth="1"/>
    <col min="11273" max="11273" width="13.7109375" style="19" bestFit="1" customWidth="1"/>
    <col min="11274" max="11274" width="31.7109375" style="19" customWidth="1"/>
    <col min="11275" max="11487" width="11.42578125" style="19"/>
    <col min="11488" max="11488" width="4.5703125" style="19" customWidth="1"/>
    <col min="11489" max="11489" width="20.7109375" style="19" customWidth="1"/>
    <col min="11490" max="11490" width="15.140625" style="19" customWidth="1"/>
    <col min="11491" max="11491" width="45" style="19" customWidth="1"/>
    <col min="11492" max="11492" width="9.42578125" style="19" bestFit="1" customWidth="1"/>
    <col min="11493" max="11493" width="14.7109375" style="19" bestFit="1" customWidth="1"/>
    <col min="11494" max="11495" width="12.28515625" style="19" bestFit="1" customWidth="1"/>
    <col min="11496" max="11496" width="18.28515625" style="19" bestFit="1" customWidth="1"/>
    <col min="11497" max="11520" width="11.42578125" style="19"/>
    <col min="11521" max="11521" width="4.5703125" style="19" customWidth="1"/>
    <col min="11522" max="11522" width="11.28515625" style="19" bestFit="1" customWidth="1"/>
    <col min="11523" max="11523" width="10.140625" style="19" bestFit="1" customWidth="1"/>
    <col min="11524" max="11524" width="26.7109375" style="19" customWidth="1"/>
    <col min="11525" max="11525" width="10.140625" style="19" bestFit="1" customWidth="1"/>
    <col min="11526" max="11526" width="17.85546875" style="19" bestFit="1" customWidth="1"/>
    <col min="11527" max="11527" width="15.42578125" style="19" bestFit="1" customWidth="1"/>
    <col min="11528" max="11528" width="14.85546875" style="19" bestFit="1" customWidth="1"/>
    <col min="11529" max="11529" width="13.7109375" style="19" bestFit="1" customWidth="1"/>
    <col min="11530" max="11530" width="31.7109375" style="19" customWidth="1"/>
    <col min="11531" max="11743" width="11.42578125" style="19"/>
    <col min="11744" max="11744" width="4.5703125" style="19" customWidth="1"/>
    <col min="11745" max="11745" width="20.7109375" style="19" customWidth="1"/>
    <col min="11746" max="11746" width="15.140625" style="19" customWidth="1"/>
    <col min="11747" max="11747" width="45" style="19" customWidth="1"/>
    <col min="11748" max="11748" width="9.42578125" style="19" bestFit="1" customWidth="1"/>
    <col min="11749" max="11749" width="14.7109375" style="19" bestFit="1" customWidth="1"/>
    <col min="11750" max="11751" width="12.28515625" style="19" bestFit="1" customWidth="1"/>
    <col min="11752" max="11752" width="18.28515625" style="19" bestFit="1" customWidth="1"/>
    <col min="11753" max="11776" width="11.42578125" style="19"/>
    <col min="11777" max="11777" width="4.5703125" style="19" customWidth="1"/>
    <col min="11778" max="11778" width="11.28515625" style="19" bestFit="1" customWidth="1"/>
    <col min="11779" max="11779" width="10.140625" style="19" bestFit="1" customWidth="1"/>
    <col min="11780" max="11780" width="26.7109375" style="19" customWidth="1"/>
    <col min="11781" max="11781" width="10.140625" style="19" bestFit="1" customWidth="1"/>
    <col min="11782" max="11782" width="17.85546875" style="19" bestFit="1" customWidth="1"/>
    <col min="11783" max="11783" width="15.42578125" style="19" bestFit="1" customWidth="1"/>
    <col min="11784" max="11784" width="14.85546875" style="19" bestFit="1" customWidth="1"/>
    <col min="11785" max="11785" width="13.7109375" style="19" bestFit="1" customWidth="1"/>
    <col min="11786" max="11786" width="31.7109375" style="19" customWidth="1"/>
    <col min="11787" max="11999" width="11.42578125" style="19"/>
    <col min="12000" max="12000" width="4.5703125" style="19" customWidth="1"/>
    <col min="12001" max="12001" width="20.7109375" style="19" customWidth="1"/>
    <col min="12002" max="12002" width="15.140625" style="19" customWidth="1"/>
    <col min="12003" max="12003" width="45" style="19" customWidth="1"/>
    <col min="12004" max="12004" width="9.42578125" style="19" bestFit="1" customWidth="1"/>
    <col min="12005" max="12005" width="14.7109375" style="19" bestFit="1" customWidth="1"/>
    <col min="12006" max="12007" width="12.28515625" style="19" bestFit="1" customWidth="1"/>
    <col min="12008" max="12008" width="18.28515625" style="19" bestFit="1" customWidth="1"/>
    <col min="12009" max="12032" width="11.42578125" style="19"/>
    <col min="12033" max="12033" width="4.5703125" style="19" customWidth="1"/>
    <col min="12034" max="12034" width="11.28515625" style="19" bestFit="1" customWidth="1"/>
    <col min="12035" max="12035" width="10.140625" style="19" bestFit="1" customWidth="1"/>
    <col min="12036" max="12036" width="26.7109375" style="19" customWidth="1"/>
    <col min="12037" max="12037" width="10.140625" style="19" bestFit="1" customWidth="1"/>
    <col min="12038" max="12038" width="17.85546875" style="19" bestFit="1" customWidth="1"/>
    <col min="12039" max="12039" width="15.42578125" style="19" bestFit="1" customWidth="1"/>
    <col min="12040" max="12040" width="14.85546875" style="19" bestFit="1" customWidth="1"/>
    <col min="12041" max="12041" width="13.7109375" style="19" bestFit="1" customWidth="1"/>
    <col min="12042" max="12042" width="31.7109375" style="19" customWidth="1"/>
    <col min="12043" max="12255" width="11.42578125" style="19"/>
    <col min="12256" max="12256" width="4.5703125" style="19" customWidth="1"/>
    <col min="12257" max="12257" width="20.7109375" style="19" customWidth="1"/>
    <col min="12258" max="12258" width="15.140625" style="19" customWidth="1"/>
    <col min="12259" max="12259" width="45" style="19" customWidth="1"/>
    <col min="12260" max="12260" width="9.42578125" style="19" bestFit="1" customWidth="1"/>
    <col min="12261" max="12261" width="14.7109375" style="19" bestFit="1" customWidth="1"/>
    <col min="12262" max="12263" width="12.28515625" style="19" bestFit="1" customWidth="1"/>
    <col min="12264" max="12264" width="18.28515625" style="19" bestFit="1" customWidth="1"/>
    <col min="12265" max="12288" width="11.42578125" style="19"/>
    <col min="12289" max="12289" width="4.5703125" style="19" customWidth="1"/>
    <col min="12290" max="12290" width="11.28515625" style="19" bestFit="1" customWidth="1"/>
    <col min="12291" max="12291" width="10.140625" style="19" bestFit="1" customWidth="1"/>
    <col min="12292" max="12292" width="26.7109375" style="19" customWidth="1"/>
    <col min="12293" max="12293" width="10.140625" style="19" bestFit="1" customWidth="1"/>
    <col min="12294" max="12294" width="17.85546875" style="19" bestFit="1" customWidth="1"/>
    <col min="12295" max="12295" width="15.42578125" style="19" bestFit="1" customWidth="1"/>
    <col min="12296" max="12296" width="14.85546875" style="19" bestFit="1" customWidth="1"/>
    <col min="12297" max="12297" width="13.7109375" style="19" bestFit="1" customWidth="1"/>
    <col min="12298" max="12298" width="31.7109375" style="19" customWidth="1"/>
    <col min="12299" max="12511" width="11.42578125" style="19"/>
    <col min="12512" max="12512" width="4.5703125" style="19" customWidth="1"/>
    <col min="12513" max="12513" width="20.7109375" style="19" customWidth="1"/>
    <col min="12514" max="12514" width="15.140625" style="19" customWidth="1"/>
    <col min="12515" max="12515" width="45" style="19" customWidth="1"/>
    <col min="12516" max="12516" width="9.42578125" style="19" bestFit="1" customWidth="1"/>
    <col min="12517" max="12517" width="14.7109375" style="19" bestFit="1" customWidth="1"/>
    <col min="12518" max="12519" width="12.28515625" style="19" bestFit="1" customWidth="1"/>
    <col min="12520" max="12520" width="18.28515625" style="19" bestFit="1" customWidth="1"/>
    <col min="12521" max="12544" width="11.42578125" style="19"/>
    <col min="12545" max="12545" width="4.5703125" style="19" customWidth="1"/>
    <col min="12546" max="12546" width="11.28515625" style="19" bestFit="1" customWidth="1"/>
    <col min="12547" max="12547" width="10.140625" style="19" bestFit="1" customWidth="1"/>
    <col min="12548" max="12548" width="26.7109375" style="19" customWidth="1"/>
    <col min="12549" max="12549" width="10.140625" style="19" bestFit="1" customWidth="1"/>
    <col min="12550" max="12550" width="17.85546875" style="19" bestFit="1" customWidth="1"/>
    <col min="12551" max="12551" width="15.42578125" style="19" bestFit="1" customWidth="1"/>
    <col min="12552" max="12552" width="14.85546875" style="19" bestFit="1" customWidth="1"/>
    <col min="12553" max="12553" width="13.7109375" style="19" bestFit="1" customWidth="1"/>
    <col min="12554" max="12554" width="31.7109375" style="19" customWidth="1"/>
    <col min="12555" max="12767" width="11.42578125" style="19"/>
    <col min="12768" max="12768" width="4.5703125" style="19" customWidth="1"/>
    <col min="12769" max="12769" width="20.7109375" style="19" customWidth="1"/>
    <col min="12770" max="12770" width="15.140625" style="19" customWidth="1"/>
    <col min="12771" max="12771" width="45" style="19" customWidth="1"/>
    <col min="12772" max="12772" width="9.42578125" style="19" bestFit="1" customWidth="1"/>
    <col min="12773" max="12773" width="14.7109375" style="19" bestFit="1" customWidth="1"/>
    <col min="12774" max="12775" width="12.28515625" style="19" bestFit="1" customWidth="1"/>
    <col min="12776" max="12776" width="18.28515625" style="19" bestFit="1" customWidth="1"/>
    <col min="12777" max="12800" width="11.42578125" style="19"/>
    <col min="12801" max="12801" width="4.5703125" style="19" customWidth="1"/>
    <col min="12802" max="12802" width="11.28515625" style="19" bestFit="1" customWidth="1"/>
    <col min="12803" max="12803" width="10.140625" style="19" bestFit="1" customWidth="1"/>
    <col min="12804" max="12804" width="26.7109375" style="19" customWidth="1"/>
    <col min="12805" max="12805" width="10.140625" style="19" bestFit="1" customWidth="1"/>
    <col min="12806" max="12806" width="17.85546875" style="19" bestFit="1" customWidth="1"/>
    <col min="12807" max="12807" width="15.42578125" style="19" bestFit="1" customWidth="1"/>
    <col min="12808" max="12808" width="14.85546875" style="19" bestFit="1" customWidth="1"/>
    <col min="12809" max="12809" width="13.7109375" style="19" bestFit="1" customWidth="1"/>
    <col min="12810" max="12810" width="31.7109375" style="19" customWidth="1"/>
    <col min="12811" max="13023" width="11.42578125" style="19"/>
    <col min="13024" max="13024" width="4.5703125" style="19" customWidth="1"/>
    <col min="13025" max="13025" width="20.7109375" style="19" customWidth="1"/>
    <col min="13026" max="13026" width="15.140625" style="19" customWidth="1"/>
    <col min="13027" max="13027" width="45" style="19" customWidth="1"/>
    <col min="13028" max="13028" width="9.42578125" style="19" bestFit="1" customWidth="1"/>
    <col min="13029" max="13029" width="14.7109375" style="19" bestFit="1" customWidth="1"/>
    <col min="13030" max="13031" width="12.28515625" style="19" bestFit="1" customWidth="1"/>
    <col min="13032" max="13032" width="18.28515625" style="19" bestFit="1" customWidth="1"/>
    <col min="13033" max="13056" width="11.42578125" style="19"/>
    <col min="13057" max="13057" width="4.5703125" style="19" customWidth="1"/>
    <col min="13058" max="13058" width="11.28515625" style="19" bestFit="1" customWidth="1"/>
    <col min="13059" max="13059" width="10.140625" style="19" bestFit="1" customWidth="1"/>
    <col min="13060" max="13060" width="26.7109375" style="19" customWidth="1"/>
    <col min="13061" max="13061" width="10.140625" style="19" bestFit="1" customWidth="1"/>
    <col min="13062" max="13062" width="17.85546875" style="19" bestFit="1" customWidth="1"/>
    <col min="13063" max="13063" width="15.42578125" style="19" bestFit="1" customWidth="1"/>
    <col min="13064" max="13064" width="14.85546875" style="19" bestFit="1" customWidth="1"/>
    <col min="13065" max="13065" width="13.7109375" style="19" bestFit="1" customWidth="1"/>
    <col min="13066" max="13066" width="31.7109375" style="19" customWidth="1"/>
    <col min="13067" max="13279" width="11.42578125" style="19"/>
    <col min="13280" max="13280" width="4.5703125" style="19" customWidth="1"/>
    <col min="13281" max="13281" width="20.7109375" style="19" customWidth="1"/>
    <col min="13282" max="13282" width="15.140625" style="19" customWidth="1"/>
    <col min="13283" max="13283" width="45" style="19" customWidth="1"/>
    <col min="13284" max="13284" width="9.42578125" style="19" bestFit="1" customWidth="1"/>
    <col min="13285" max="13285" width="14.7109375" style="19" bestFit="1" customWidth="1"/>
    <col min="13286" max="13287" width="12.28515625" style="19" bestFit="1" customWidth="1"/>
    <col min="13288" max="13288" width="18.28515625" style="19" bestFit="1" customWidth="1"/>
    <col min="13289" max="13312" width="11.42578125" style="19"/>
    <col min="13313" max="13313" width="4.5703125" style="19" customWidth="1"/>
    <col min="13314" max="13314" width="11.28515625" style="19" bestFit="1" customWidth="1"/>
    <col min="13315" max="13315" width="10.140625" style="19" bestFit="1" customWidth="1"/>
    <col min="13316" max="13316" width="26.7109375" style="19" customWidth="1"/>
    <col min="13317" max="13317" width="10.140625" style="19" bestFit="1" customWidth="1"/>
    <col min="13318" max="13318" width="17.85546875" style="19" bestFit="1" customWidth="1"/>
    <col min="13319" max="13319" width="15.42578125" style="19" bestFit="1" customWidth="1"/>
    <col min="13320" max="13320" width="14.85546875" style="19" bestFit="1" customWidth="1"/>
    <col min="13321" max="13321" width="13.7109375" style="19" bestFit="1" customWidth="1"/>
    <col min="13322" max="13322" width="31.7109375" style="19" customWidth="1"/>
    <col min="13323" max="13535" width="11.42578125" style="19"/>
    <col min="13536" max="13536" width="4.5703125" style="19" customWidth="1"/>
    <col min="13537" max="13537" width="20.7109375" style="19" customWidth="1"/>
    <col min="13538" max="13538" width="15.140625" style="19" customWidth="1"/>
    <col min="13539" max="13539" width="45" style="19" customWidth="1"/>
    <col min="13540" max="13540" width="9.42578125" style="19" bestFit="1" customWidth="1"/>
    <col min="13541" max="13541" width="14.7109375" style="19" bestFit="1" customWidth="1"/>
    <col min="13542" max="13543" width="12.28515625" style="19" bestFit="1" customWidth="1"/>
    <col min="13544" max="13544" width="18.28515625" style="19" bestFit="1" customWidth="1"/>
    <col min="13545" max="13568" width="11.42578125" style="19"/>
    <col min="13569" max="13569" width="4.5703125" style="19" customWidth="1"/>
    <col min="13570" max="13570" width="11.28515625" style="19" bestFit="1" customWidth="1"/>
    <col min="13571" max="13571" width="10.140625" style="19" bestFit="1" customWidth="1"/>
    <col min="13572" max="13572" width="26.7109375" style="19" customWidth="1"/>
    <col min="13573" max="13573" width="10.140625" style="19" bestFit="1" customWidth="1"/>
    <col min="13574" max="13574" width="17.85546875" style="19" bestFit="1" customWidth="1"/>
    <col min="13575" max="13575" width="15.42578125" style="19" bestFit="1" customWidth="1"/>
    <col min="13576" max="13576" width="14.85546875" style="19" bestFit="1" customWidth="1"/>
    <col min="13577" max="13577" width="13.7109375" style="19" bestFit="1" customWidth="1"/>
    <col min="13578" max="13578" width="31.7109375" style="19" customWidth="1"/>
    <col min="13579" max="13791" width="11.42578125" style="19"/>
    <col min="13792" max="13792" width="4.5703125" style="19" customWidth="1"/>
    <col min="13793" max="13793" width="20.7109375" style="19" customWidth="1"/>
    <col min="13794" max="13794" width="15.140625" style="19" customWidth="1"/>
    <col min="13795" max="13795" width="45" style="19" customWidth="1"/>
    <col min="13796" max="13796" width="9.42578125" style="19" bestFit="1" customWidth="1"/>
    <col min="13797" max="13797" width="14.7109375" style="19" bestFit="1" customWidth="1"/>
    <col min="13798" max="13799" width="12.28515625" style="19" bestFit="1" customWidth="1"/>
    <col min="13800" max="13800" width="18.28515625" style="19" bestFit="1" customWidth="1"/>
    <col min="13801" max="13824" width="11.42578125" style="19"/>
    <col min="13825" max="13825" width="4.5703125" style="19" customWidth="1"/>
    <col min="13826" max="13826" width="11.28515625" style="19" bestFit="1" customWidth="1"/>
    <col min="13827" max="13827" width="10.140625" style="19" bestFit="1" customWidth="1"/>
    <col min="13828" max="13828" width="26.7109375" style="19" customWidth="1"/>
    <col min="13829" max="13829" width="10.140625" style="19" bestFit="1" customWidth="1"/>
    <col min="13830" max="13830" width="17.85546875" style="19" bestFit="1" customWidth="1"/>
    <col min="13831" max="13831" width="15.42578125" style="19" bestFit="1" customWidth="1"/>
    <col min="13832" max="13832" width="14.85546875" style="19" bestFit="1" customWidth="1"/>
    <col min="13833" max="13833" width="13.7109375" style="19" bestFit="1" customWidth="1"/>
    <col min="13834" max="13834" width="31.7109375" style="19" customWidth="1"/>
    <col min="13835" max="14047" width="11.42578125" style="19"/>
    <col min="14048" max="14048" width="4.5703125" style="19" customWidth="1"/>
    <col min="14049" max="14049" width="20.7109375" style="19" customWidth="1"/>
    <col min="14050" max="14050" width="15.140625" style="19" customWidth="1"/>
    <col min="14051" max="14051" width="45" style="19" customWidth="1"/>
    <col min="14052" max="14052" width="9.42578125" style="19" bestFit="1" customWidth="1"/>
    <col min="14053" max="14053" width="14.7109375" style="19" bestFit="1" customWidth="1"/>
    <col min="14054" max="14055" width="12.28515625" style="19" bestFit="1" customWidth="1"/>
    <col min="14056" max="14056" width="18.28515625" style="19" bestFit="1" customWidth="1"/>
    <col min="14057" max="14080" width="11.42578125" style="19"/>
    <col min="14081" max="14081" width="4.5703125" style="19" customWidth="1"/>
    <col min="14082" max="14082" width="11.28515625" style="19" bestFit="1" customWidth="1"/>
    <col min="14083" max="14083" width="10.140625" style="19" bestFit="1" customWidth="1"/>
    <col min="14084" max="14084" width="26.7109375" style="19" customWidth="1"/>
    <col min="14085" max="14085" width="10.140625" style="19" bestFit="1" customWidth="1"/>
    <col min="14086" max="14086" width="17.85546875" style="19" bestFit="1" customWidth="1"/>
    <col min="14087" max="14087" width="15.42578125" style="19" bestFit="1" customWidth="1"/>
    <col min="14088" max="14088" width="14.85546875" style="19" bestFit="1" customWidth="1"/>
    <col min="14089" max="14089" width="13.7109375" style="19" bestFit="1" customWidth="1"/>
    <col min="14090" max="14090" width="31.7109375" style="19" customWidth="1"/>
    <col min="14091" max="14303" width="11.42578125" style="19"/>
    <col min="14304" max="14304" width="4.5703125" style="19" customWidth="1"/>
    <col min="14305" max="14305" width="20.7109375" style="19" customWidth="1"/>
    <col min="14306" max="14306" width="15.140625" style="19" customWidth="1"/>
    <col min="14307" max="14307" width="45" style="19" customWidth="1"/>
    <col min="14308" max="14308" width="9.42578125" style="19" bestFit="1" customWidth="1"/>
    <col min="14309" max="14309" width="14.7109375" style="19" bestFit="1" customWidth="1"/>
    <col min="14310" max="14311" width="12.28515625" style="19" bestFit="1" customWidth="1"/>
    <col min="14312" max="14312" width="18.28515625" style="19" bestFit="1" customWidth="1"/>
    <col min="14313" max="14336" width="11.42578125" style="19"/>
    <col min="14337" max="14337" width="4.5703125" style="19" customWidth="1"/>
    <col min="14338" max="14338" width="11.28515625" style="19" bestFit="1" customWidth="1"/>
    <col min="14339" max="14339" width="10.140625" style="19" bestFit="1" customWidth="1"/>
    <col min="14340" max="14340" width="26.7109375" style="19" customWidth="1"/>
    <col min="14341" max="14341" width="10.140625" style="19" bestFit="1" customWidth="1"/>
    <col min="14342" max="14342" width="17.85546875" style="19" bestFit="1" customWidth="1"/>
    <col min="14343" max="14343" width="15.42578125" style="19" bestFit="1" customWidth="1"/>
    <col min="14344" max="14344" width="14.85546875" style="19" bestFit="1" customWidth="1"/>
    <col min="14345" max="14345" width="13.7109375" style="19" bestFit="1" customWidth="1"/>
    <col min="14346" max="14346" width="31.7109375" style="19" customWidth="1"/>
    <col min="14347" max="14559" width="11.42578125" style="19"/>
    <col min="14560" max="14560" width="4.5703125" style="19" customWidth="1"/>
    <col min="14561" max="14561" width="20.7109375" style="19" customWidth="1"/>
    <col min="14562" max="14562" width="15.140625" style="19" customWidth="1"/>
    <col min="14563" max="14563" width="45" style="19" customWidth="1"/>
    <col min="14564" max="14564" width="9.42578125" style="19" bestFit="1" customWidth="1"/>
    <col min="14565" max="14565" width="14.7109375" style="19" bestFit="1" customWidth="1"/>
    <col min="14566" max="14567" width="12.28515625" style="19" bestFit="1" customWidth="1"/>
    <col min="14568" max="14568" width="18.28515625" style="19" bestFit="1" customWidth="1"/>
    <col min="14569" max="14592" width="11.42578125" style="19"/>
    <col min="14593" max="14593" width="4.5703125" style="19" customWidth="1"/>
    <col min="14594" max="14594" width="11.28515625" style="19" bestFit="1" customWidth="1"/>
    <col min="14595" max="14595" width="10.140625" style="19" bestFit="1" customWidth="1"/>
    <col min="14596" max="14596" width="26.7109375" style="19" customWidth="1"/>
    <col min="14597" max="14597" width="10.140625" style="19" bestFit="1" customWidth="1"/>
    <col min="14598" max="14598" width="17.85546875" style="19" bestFit="1" customWidth="1"/>
    <col min="14599" max="14599" width="15.42578125" style="19" bestFit="1" customWidth="1"/>
    <col min="14600" max="14600" width="14.85546875" style="19" bestFit="1" customWidth="1"/>
    <col min="14601" max="14601" width="13.7109375" style="19" bestFit="1" customWidth="1"/>
    <col min="14602" max="14602" width="31.7109375" style="19" customWidth="1"/>
    <col min="14603" max="14815" width="11.42578125" style="19"/>
    <col min="14816" max="14816" width="4.5703125" style="19" customWidth="1"/>
    <col min="14817" max="14817" width="20.7109375" style="19" customWidth="1"/>
    <col min="14818" max="14818" width="15.140625" style="19" customWidth="1"/>
    <col min="14819" max="14819" width="45" style="19" customWidth="1"/>
    <col min="14820" max="14820" width="9.42578125" style="19" bestFit="1" customWidth="1"/>
    <col min="14821" max="14821" width="14.7109375" style="19" bestFit="1" customWidth="1"/>
    <col min="14822" max="14823" width="12.28515625" style="19" bestFit="1" customWidth="1"/>
    <col min="14824" max="14824" width="18.28515625" style="19" bestFit="1" customWidth="1"/>
    <col min="14825" max="14848" width="11.42578125" style="19"/>
    <col min="14849" max="14849" width="4.5703125" style="19" customWidth="1"/>
    <col min="14850" max="14850" width="11.28515625" style="19" bestFit="1" customWidth="1"/>
    <col min="14851" max="14851" width="10.140625" style="19" bestFit="1" customWidth="1"/>
    <col min="14852" max="14852" width="26.7109375" style="19" customWidth="1"/>
    <col min="14853" max="14853" width="10.140625" style="19" bestFit="1" customWidth="1"/>
    <col min="14854" max="14854" width="17.85546875" style="19" bestFit="1" customWidth="1"/>
    <col min="14855" max="14855" width="15.42578125" style="19" bestFit="1" customWidth="1"/>
    <col min="14856" max="14856" width="14.85546875" style="19" bestFit="1" customWidth="1"/>
    <col min="14857" max="14857" width="13.7109375" style="19" bestFit="1" customWidth="1"/>
    <col min="14858" max="14858" width="31.7109375" style="19" customWidth="1"/>
    <col min="14859" max="15071" width="11.42578125" style="19"/>
    <col min="15072" max="15072" width="4.5703125" style="19" customWidth="1"/>
    <col min="15073" max="15073" width="20.7109375" style="19" customWidth="1"/>
    <col min="15074" max="15074" width="15.140625" style="19" customWidth="1"/>
    <col min="15075" max="15075" width="45" style="19" customWidth="1"/>
    <col min="15076" max="15076" width="9.42578125" style="19" bestFit="1" customWidth="1"/>
    <col min="15077" max="15077" width="14.7109375" style="19" bestFit="1" customWidth="1"/>
    <col min="15078" max="15079" width="12.28515625" style="19" bestFit="1" customWidth="1"/>
    <col min="15080" max="15080" width="18.28515625" style="19" bestFit="1" customWidth="1"/>
    <col min="15081" max="15104" width="11.42578125" style="19"/>
    <col min="15105" max="15105" width="4.5703125" style="19" customWidth="1"/>
    <col min="15106" max="15106" width="11.28515625" style="19" bestFit="1" customWidth="1"/>
    <col min="15107" max="15107" width="10.140625" style="19" bestFit="1" customWidth="1"/>
    <col min="15108" max="15108" width="26.7109375" style="19" customWidth="1"/>
    <col min="15109" max="15109" width="10.140625" style="19" bestFit="1" customWidth="1"/>
    <col min="15110" max="15110" width="17.85546875" style="19" bestFit="1" customWidth="1"/>
    <col min="15111" max="15111" width="15.42578125" style="19" bestFit="1" customWidth="1"/>
    <col min="15112" max="15112" width="14.85546875" style="19" bestFit="1" customWidth="1"/>
    <col min="15113" max="15113" width="13.7109375" style="19" bestFit="1" customWidth="1"/>
    <col min="15114" max="15114" width="31.7109375" style="19" customWidth="1"/>
    <col min="15115" max="15327" width="11.42578125" style="19"/>
    <col min="15328" max="15328" width="4.5703125" style="19" customWidth="1"/>
    <col min="15329" max="15329" width="20.7109375" style="19" customWidth="1"/>
    <col min="15330" max="15330" width="15.140625" style="19" customWidth="1"/>
    <col min="15331" max="15331" width="45" style="19" customWidth="1"/>
    <col min="15332" max="15332" width="9.42578125" style="19" bestFit="1" customWidth="1"/>
    <col min="15333" max="15333" width="14.7109375" style="19" bestFit="1" customWidth="1"/>
    <col min="15334" max="15335" width="12.28515625" style="19" bestFit="1" customWidth="1"/>
    <col min="15336" max="15336" width="18.28515625" style="19" bestFit="1" customWidth="1"/>
    <col min="15337" max="15360" width="11.42578125" style="19"/>
    <col min="15361" max="15361" width="4.5703125" style="19" customWidth="1"/>
    <col min="15362" max="15362" width="11.28515625" style="19" bestFit="1" customWidth="1"/>
    <col min="15363" max="15363" width="10.140625" style="19" bestFit="1" customWidth="1"/>
    <col min="15364" max="15364" width="26.7109375" style="19" customWidth="1"/>
    <col min="15365" max="15365" width="10.140625" style="19" bestFit="1" customWidth="1"/>
    <col min="15366" max="15366" width="17.85546875" style="19" bestFit="1" customWidth="1"/>
    <col min="15367" max="15367" width="15.42578125" style="19" bestFit="1" customWidth="1"/>
    <col min="15368" max="15368" width="14.85546875" style="19" bestFit="1" customWidth="1"/>
    <col min="15369" max="15369" width="13.7109375" style="19" bestFit="1" customWidth="1"/>
    <col min="15370" max="15370" width="31.7109375" style="19" customWidth="1"/>
    <col min="15371" max="15583" width="11.42578125" style="19"/>
    <col min="15584" max="15584" width="4.5703125" style="19" customWidth="1"/>
    <col min="15585" max="15585" width="20.7109375" style="19" customWidth="1"/>
    <col min="15586" max="15586" width="15.140625" style="19" customWidth="1"/>
    <col min="15587" max="15587" width="45" style="19" customWidth="1"/>
    <col min="15588" max="15588" width="9.42578125" style="19" bestFit="1" customWidth="1"/>
    <col min="15589" max="15589" width="14.7109375" style="19" bestFit="1" customWidth="1"/>
    <col min="15590" max="15591" width="12.28515625" style="19" bestFit="1" customWidth="1"/>
    <col min="15592" max="15592" width="18.28515625" style="19" bestFit="1" customWidth="1"/>
    <col min="15593" max="15616" width="11.42578125" style="19"/>
    <col min="15617" max="15617" width="4.5703125" style="19" customWidth="1"/>
    <col min="15618" max="15618" width="11.28515625" style="19" bestFit="1" customWidth="1"/>
    <col min="15619" max="15619" width="10.140625" style="19" bestFit="1" customWidth="1"/>
    <col min="15620" max="15620" width="26.7109375" style="19" customWidth="1"/>
    <col min="15621" max="15621" width="10.140625" style="19" bestFit="1" customWidth="1"/>
    <col min="15622" max="15622" width="17.85546875" style="19" bestFit="1" customWidth="1"/>
    <col min="15623" max="15623" width="15.42578125" style="19" bestFit="1" customWidth="1"/>
    <col min="15624" max="15624" width="14.85546875" style="19" bestFit="1" customWidth="1"/>
    <col min="15625" max="15625" width="13.7109375" style="19" bestFit="1" customWidth="1"/>
    <col min="15626" max="15626" width="31.7109375" style="19" customWidth="1"/>
    <col min="15627" max="15839" width="11.42578125" style="19"/>
    <col min="15840" max="15840" width="4.5703125" style="19" customWidth="1"/>
    <col min="15841" max="15841" width="20.7109375" style="19" customWidth="1"/>
    <col min="15842" max="15842" width="15.140625" style="19" customWidth="1"/>
    <col min="15843" max="15843" width="45" style="19" customWidth="1"/>
    <col min="15844" max="15844" width="9.42578125" style="19" bestFit="1" customWidth="1"/>
    <col min="15845" max="15845" width="14.7109375" style="19" bestFit="1" customWidth="1"/>
    <col min="15846" max="15847" width="12.28515625" style="19" bestFit="1" customWidth="1"/>
    <col min="15848" max="15848" width="18.28515625" style="19" bestFit="1" customWidth="1"/>
    <col min="15849" max="15872" width="11.42578125" style="19"/>
    <col min="15873" max="15873" width="4.5703125" style="19" customWidth="1"/>
    <col min="15874" max="15874" width="11.28515625" style="19" bestFit="1" customWidth="1"/>
    <col min="15875" max="15875" width="10.140625" style="19" bestFit="1" customWidth="1"/>
    <col min="15876" max="15876" width="26.7109375" style="19" customWidth="1"/>
    <col min="15877" max="15877" width="10.140625" style="19" bestFit="1" customWidth="1"/>
    <col min="15878" max="15878" width="17.85546875" style="19" bestFit="1" customWidth="1"/>
    <col min="15879" max="15879" width="15.42578125" style="19" bestFit="1" customWidth="1"/>
    <col min="15880" max="15880" width="14.85546875" style="19" bestFit="1" customWidth="1"/>
    <col min="15881" max="15881" width="13.7109375" style="19" bestFit="1" customWidth="1"/>
    <col min="15882" max="15882" width="31.7109375" style="19" customWidth="1"/>
    <col min="15883" max="16095" width="11.42578125" style="19"/>
    <col min="16096" max="16096" width="4.5703125" style="19" customWidth="1"/>
    <col min="16097" max="16097" width="20.7109375" style="19" customWidth="1"/>
    <col min="16098" max="16098" width="15.140625" style="19" customWidth="1"/>
    <col min="16099" max="16099" width="45" style="19" customWidth="1"/>
    <col min="16100" max="16100" width="9.42578125" style="19" bestFit="1" customWidth="1"/>
    <col min="16101" max="16101" width="14.7109375" style="19" bestFit="1" customWidth="1"/>
    <col min="16102" max="16103" width="12.28515625" style="19" bestFit="1" customWidth="1"/>
    <col min="16104" max="16104" width="18.28515625" style="19" bestFit="1" customWidth="1"/>
    <col min="16105" max="16128" width="11.42578125" style="19"/>
    <col min="16129" max="16129" width="4.5703125" style="19" customWidth="1"/>
    <col min="16130" max="16130" width="11.28515625" style="19" bestFit="1" customWidth="1"/>
    <col min="16131" max="16131" width="10.140625" style="19" bestFit="1" customWidth="1"/>
    <col min="16132" max="16132" width="26.7109375" style="19" customWidth="1"/>
    <col min="16133" max="16133" width="10.140625" style="19" bestFit="1" customWidth="1"/>
    <col min="16134" max="16134" width="17.85546875" style="19" bestFit="1" customWidth="1"/>
    <col min="16135" max="16135" width="15.42578125" style="19" bestFit="1" customWidth="1"/>
    <col min="16136" max="16136" width="14.85546875" style="19" bestFit="1" customWidth="1"/>
    <col min="16137" max="16137" width="13.7109375" style="19" bestFit="1" customWidth="1"/>
    <col min="16138" max="16138" width="31.7109375" style="19" customWidth="1"/>
    <col min="16139" max="16351" width="11.42578125" style="19"/>
    <col min="16352" max="16352" width="4.5703125" style="19" customWidth="1"/>
    <col min="16353" max="16353" width="20.7109375" style="19" customWidth="1"/>
    <col min="16354" max="16354" width="15.140625" style="19" customWidth="1"/>
    <col min="16355" max="16355" width="45" style="19" customWidth="1"/>
    <col min="16356" max="16356" width="9.42578125" style="19" bestFit="1" customWidth="1"/>
    <col min="16357" max="16357" width="14.7109375" style="19" bestFit="1" customWidth="1"/>
    <col min="16358" max="16359" width="12.28515625" style="19" bestFit="1" customWidth="1"/>
    <col min="16360" max="16360" width="18.28515625" style="19" bestFit="1" customWidth="1"/>
    <col min="16361" max="16384" width="11.42578125" style="19"/>
  </cols>
  <sheetData>
    <row r="2" spans="2:10">
      <c r="B2" s="188" t="s">
        <v>33</v>
      </c>
      <c r="C2" s="188"/>
      <c r="D2" s="188"/>
      <c r="E2" s="188"/>
      <c r="F2" s="188"/>
      <c r="G2" s="188"/>
      <c r="H2" s="188"/>
      <c r="I2" s="188"/>
      <c r="J2" s="188"/>
    </row>
    <row r="3" spans="2:10" ht="12.75" customHeight="1">
      <c r="B3" s="183" t="s">
        <v>232</v>
      </c>
      <c r="C3" s="183"/>
      <c r="D3" s="183"/>
      <c r="E3" s="183"/>
      <c r="F3" s="183"/>
      <c r="G3" s="183"/>
      <c r="H3" s="183"/>
      <c r="I3" s="183"/>
      <c r="J3" s="183"/>
    </row>
    <row r="4" spans="2:10" ht="51">
      <c r="B4" s="22" t="s">
        <v>46</v>
      </c>
      <c r="C4" s="22" t="s">
        <v>47</v>
      </c>
      <c r="D4" s="22" t="s">
        <v>48</v>
      </c>
      <c r="E4" s="22" t="s">
        <v>49</v>
      </c>
      <c r="F4" s="22" t="s">
        <v>50</v>
      </c>
      <c r="G4" s="23" t="s">
        <v>51</v>
      </c>
      <c r="H4" s="23" t="s">
        <v>52</v>
      </c>
      <c r="I4" s="6" t="s">
        <v>53</v>
      </c>
      <c r="J4" s="22" t="s">
        <v>36</v>
      </c>
    </row>
    <row r="5" spans="2:10">
      <c r="B5" s="24"/>
      <c r="C5" s="8"/>
      <c r="D5" s="25"/>
      <c r="E5" s="8"/>
      <c r="F5" s="8"/>
      <c r="G5" s="7"/>
      <c r="H5" s="7"/>
      <c r="I5" s="9"/>
      <c r="J5" s="25"/>
    </row>
    <row r="6" spans="2:10">
      <c r="B6" s="24"/>
      <c r="C6" s="8"/>
      <c r="D6" s="25"/>
      <c r="E6" s="8"/>
      <c r="F6" s="8"/>
      <c r="G6" s="7"/>
      <c r="H6" s="7"/>
      <c r="I6" s="9"/>
      <c r="J6" s="25"/>
    </row>
    <row r="7" spans="2:10">
      <c r="B7" s="24"/>
      <c r="C7" s="8"/>
      <c r="D7" s="25"/>
      <c r="E7" s="8"/>
      <c r="F7" s="8"/>
      <c r="G7" s="7"/>
      <c r="H7" s="7"/>
      <c r="I7" s="9"/>
      <c r="J7" s="25"/>
    </row>
    <row r="8" spans="2:10">
      <c r="B8" s="26"/>
      <c r="C8" s="8"/>
      <c r="D8" s="25"/>
      <c r="E8" s="8"/>
      <c r="F8" s="8"/>
      <c r="G8" s="7"/>
      <c r="H8" s="7"/>
      <c r="I8" s="9"/>
      <c r="J8" s="25"/>
    </row>
    <row r="9" spans="2:10">
      <c r="B9" s="24"/>
      <c r="C9" s="8"/>
      <c r="D9" s="25"/>
      <c r="E9" s="8"/>
      <c r="F9" s="8"/>
      <c r="G9" s="7"/>
      <c r="H9" s="7"/>
      <c r="I9" s="9"/>
      <c r="J9" s="25"/>
    </row>
    <row r="10" spans="2:10">
      <c r="B10" s="24"/>
      <c r="C10" s="8"/>
      <c r="D10" s="25"/>
      <c r="E10" s="8"/>
      <c r="F10" s="8"/>
      <c r="G10" s="7"/>
      <c r="H10" s="7"/>
      <c r="I10" s="9"/>
      <c r="J10" s="25"/>
    </row>
    <row r="11" spans="2:10">
      <c r="B11" s="24"/>
      <c r="C11" s="8"/>
      <c r="D11" s="25"/>
      <c r="E11" s="8"/>
      <c r="F11" s="8"/>
      <c r="G11" s="7"/>
      <c r="H11" s="7"/>
      <c r="I11" s="9"/>
      <c r="J11" s="25"/>
    </row>
    <row r="12" spans="2:10">
      <c r="B12" s="8"/>
      <c r="C12" s="8"/>
      <c r="D12" s="25"/>
      <c r="E12" s="8"/>
      <c r="F12" s="8"/>
      <c r="G12" s="7"/>
      <c r="H12" s="7"/>
      <c r="I12" s="9"/>
      <c r="J12" s="25"/>
    </row>
    <row r="13" spans="2:10">
      <c r="B13" s="24"/>
      <c r="C13" s="8"/>
      <c r="D13" s="25"/>
      <c r="E13" s="8"/>
      <c r="F13" s="8"/>
      <c r="G13" s="7"/>
      <c r="H13" s="7"/>
      <c r="I13" s="9"/>
      <c r="J13" s="25"/>
    </row>
    <row r="14" spans="2:10">
      <c r="B14" s="8"/>
      <c r="C14" s="8"/>
      <c r="D14" s="25"/>
      <c r="E14" s="8"/>
      <c r="F14" s="8"/>
      <c r="G14" s="7"/>
      <c r="H14" s="7"/>
      <c r="I14" s="9"/>
      <c r="J14" s="25"/>
    </row>
    <row r="15" spans="2:10">
      <c r="B15" s="8"/>
      <c r="C15" s="8"/>
      <c r="D15" s="25"/>
      <c r="E15" s="8"/>
      <c r="F15" s="8"/>
      <c r="G15" s="7"/>
      <c r="H15" s="7"/>
      <c r="I15" s="9"/>
      <c r="J15" s="25"/>
    </row>
    <row r="16" spans="2:10">
      <c r="B16" s="8"/>
      <c r="C16" s="8"/>
      <c r="D16" s="25"/>
      <c r="E16" s="8"/>
      <c r="F16" s="8"/>
      <c r="G16" s="7"/>
      <c r="H16" s="7"/>
      <c r="I16" s="9"/>
      <c r="J16" s="25"/>
    </row>
    <row r="17" spans="2:10">
      <c r="B17" s="8"/>
      <c r="C17" s="8"/>
      <c r="D17" s="25"/>
      <c r="E17" s="8"/>
      <c r="F17" s="8"/>
      <c r="G17" s="7"/>
      <c r="H17" s="7"/>
      <c r="I17" s="9"/>
      <c r="J17" s="25"/>
    </row>
    <row r="18" spans="2:10">
      <c r="B18" s="8"/>
      <c r="C18" s="8"/>
      <c r="D18" s="25"/>
      <c r="E18" s="8"/>
      <c r="F18" s="8"/>
      <c r="G18" s="7"/>
      <c r="H18" s="7"/>
      <c r="I18" s="9"/>
      <c r="J18" s="25"/>
    </row>
    <row r="19" spans="2:10">
      <c r="B19" s="8"/>
      <c r="C19" s="8"/>
      <c r="D19" s="25"/>
      <c r="E19" s="8"/>
      <c r="F19" s="8"/>
      <c r="G19" s="7"/>
      <c r="H19" s="7"/>
      <c r="I19" s="9"/>
      <c r="J19" s="25"/>
    </row>
    <row r="20" spans="2:10">
      <c r="B20" s="24"/>
      <c r="C20" s="8"/>
      <c r="D20" s="25"/>
      <c r="E20" s="8"/>
      <c r="F20" s="8"/>
      <c r="G20" s="7"/>
      <c r="H20" s="7"/>
      <c r="I20" s="9"/>
      <c r="J20" s="25"/>
    </row>
    <row r="21" spans="2:10">
      <c r="B21" s="24"/>
      <c r="C21" s="8"/>
      <c r="D21" s="25"/>
      <c r="E21" s="8"/>
      <c r="F21" s="8"/>
      <c r="G21" s="7"/>
      <c r="H21" s="7"/>
      <c r="I21" s="9"/>
      <c r="J21" s="25"/>
    </row>
    <row r="22" spans="2:10">
      <c r="B22" s="24"/>
      <c r="C22" s="8"/>
      <c r="D22" s="25"/>
      <c r="E22" s="8"/>
      <c r="F22" s="8"/>
      <c r="G22" s="7"/>
      <c r="H22" s="7"/>
      <c r="I22" s="9"/>
      <c r="J22" s="25"/>
    </row>
    <row r="23" spans="2:10">
      <c r="B23" s="24"/>
      <c r="C23" s="8"/>
      <c r="D23" s="25"/>
      <c r="E23" s="8"/>
      <c r="F23" s="8"/>
      <c r="G23" s="7"/>
      <c r="H23" s="7"/>
      <c r="I23" s="9"/>
      <c r="J23" s="25"/>
    </row>
    <row r="24" spans="2:10">
      <c r="B24" s="24"/>
      <c r="C24" s="8"/>
      <c r="D24" s="25"/>
      <c r="E24" s="8"/>
      <c r="F24" s="8"/>
      <c r="G24" s="7"/>
      <c r="H24" s="7"/>
      <c r="I24" s="9"/>
      <c r="J24" s="25"/>
    </row>
    <row r="25" spans="2:10" s="29" customFormat="1" ht="11.25" customHeight="1">
      <c r="B25" s="189" t="s">
        <v>65</v>
      </c>
      <c r="C25" s="189"/>
      <c r="D25" s="189"/>
      <c r="E25" s="189"/>
      <c r="F25" s="189"/>
      <c r="G25" s="189"/>
      <c r="H25" s="189"/>
      <c r="I25" s="189"/>
      <c r="J25" s="189"/>
    </row>
    <row r="26" spans="2:10" s="29" customFormat="1" ht="11.25" customHeight="1">
      <c r="B26" s="190" t="s">
        <v>230</v>
      </c>
      <c r="C26" s="190"/>
      <c r="D26" s="190"/>
      <c r="E26" s="190"/>
      <c r="F26" s="190"/>
      <c r="G26" s="190"/>
      <c r="H26" s="190"/>
      <c r="I26" s="190"/>
      <c r="J26" s="190"/>
    </row>
  </sheetData>
  <mergeCells count="4">
    <mergeCell ref="B2:J2"/>
    <mergeCell ref="B3:J3"/>
    <mergeCell ref="B25:J25"/>
    <mergeCell ref="B26:J2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M105"/>
  <sheetViews>
    <sheetView topLeftCell="F1" workbookViewId="0">
      <selection activeCell="G20" sqref="G20"/>
    </sheetView>
  </sheetViews>
  <sheetFormatPr baseColWidth="10" defaultRowHeight="12.75"/>
  <cols>
    <col min="1" max="1" width="70.28515625" style="117" customWidth="1"/>
    <col min="2" max="3" width="27.28515625" style="117" customWidth="1"/>
    <col min="4" max="4" width="7" style="117" bestFit="1" customWidth="1"/>
    <col min="5" max="5" width="39.140625" style="111" customWidth="1"/>
    <col min="6" max="6" width="3" style="117" bestFit="1" customWidth="1"/>
    <col min="7" max="7" width="16.85546875" style="117" customWidth="1"/>
    <col min="8" max="9" width="36" style="117" customWidth="1"/>
    <col min="10" max="10" width="67.140625" style="117" customWidth="1"/>
    <col min="11" max="11" width="40.7109375" style="117" customWidth="1"/>
    <col min="12" max="12" width="43.28515625" style="117" customWidth="1"/>
    <col min="13" max="16384" width="11.42578125" style="117"/>
  </cols>
  <sheetData>
    <row r="2" spans="1:13" ht="51">
      <c r="A2" s="107" t="s">
        <v>96</v>
      </c>
      <c r="B2" s="108" t="s">
        <v>205</v>
      </c>
      <c r="C2" s="109" t="s">
        <v>97</v>
      </c>
      <c r="D2" s="110">
        <v>510106</v>
      </c>
      <c r="F2" s="112">
        <v>51</v>
      </c>
      <c r="G2" s="113" t="s">
        <v>11</v>
      </c>
      <c r="H2" s="114" t="s">
        <v>98</v>
      </c>
      <c r="I2" s="115" t="s">
        <v>99</v>
      </c>
      <c r="J2" s="116" t="s">
        <v>100</v>
      </c>
      <c r="K2" s="111" t="s">
        <v>101</v>
      </c>
    </row>
    <row r="3" spans="1:13" ht="25.5">
      <c r="A3" s="107" t="s">
        <v>93</v>
      </c>
      <c r="C3" s="109" t="s">
        <v>102</v>
      </c>
      <c r="D3" s="110">
        <v>510203</v>
      </c>
      <c r="F3" s="112">
        <v>53</v>
      </c>
      <c r="G3" s="113" t="s">
        <v>103</v>
      </c>
      <c r="H3" s="114" t="s">
        <v>80</v>
      </c>
      <c r="I3" s="115" t="s">
        <v>104</v>
      </c>
      <c r="J3" s="116" t="s">
        <v>211</v>
      </c>
      <c r="K3" s="117" t="s">
        <v>105</v>
      </c>
    </row>
    <row r="4" spans="1:13" ht="38.25">
      <c r="A4" s="107" t="s">
        <v>106</v>
      </c>
      <c r="C4" s="109" t="s">
        <v>107</v>
      </c>
      <c r="D4" s="110">
        <v>510204</v>
      </c>
      <c r="F4" s="112">
        <v>57</v>
      </c>
      <c r="G4" s="113" t="s">
        <v>12</v>
      </c>
      <c r="H4" s="114" t="s">
        <v>81</v>
      </c>
      <c r="I4" s="115" t="s">
        <v>108</v>
      </c>
      <c r="J4" s="116" t="s">
        <v>109</v>
      </c>
    </row>
    <row r="5" spans="1:13" ht="25.5">
      <c r="A5" s="111"/>
      <c r="C5" s="109" t="s">
        <v>110</v>
      </c>
      <c r="D5" s="110">
        <v>510509</v>
      </c>
      <c r="F5" s="112">
        <v>58</v>
      </c>
      <c r="G5" s="113" t="s">
        <v>13</v>
      </c>
      <c r="H5" s="118" t="s">
        <v>82</v>
      </c>
      <c r="I5" s="115" t="s">
        <v>111</v>
      </c>
      <c r="J5" s="116" t="s">
        <v>100</v>
      </c>
    </row>
    <row r="6" spans="1:13" ht="25.5">
      <c r="C6" s="109" t="s">
        <v>112</v>
      </c>
      <c r="D6" s="110">
        <v>510601</v>
      </c>
      <c r="F6" s="112">
        <v>84</v>
      </c>
      <c r="H6" s="119" t="s">
        <v>83</v>
      </c>
      <c r="I6" s="115" t="s">
        <v>113</v>
      </c>
      <c r="J6" s="116" t="s">
        <v>212</v>
      </c>
    </row>
    <row r="7" spans="1:13">
      <c r="B7" s="117">
        <v>39000</v>
      </c>
      <c r="C7" s="109" t="s">
        <v>114</v>
      </c>
      <c r="D7" s="110">
        <v>510602</v>
      </c>
      <c r="H7" s="119" t="s">
        <v>84</v>
      </c>
      <c r="I7" s="115" t="s">
        <v>115</v>
      </c>
      <c r="J7" s="120" t="s">
        <v>213</v>
      </c>
    </row>
    <row r="8" spans="1:13" ht="25.5">
      <c r="B8" s="117">
        <f>+B7*5/1000</f>
        <v>195</v>
      </c>
      <c r="C8" s="109" t="s">
        <v>116</v>
      </c>
      <c r="D8" s="110">
        <v>510703</v>
      </c>
      <c r="H8" s="119" t="s">
        <v>85</v>
      </c>
      <c r="I8" s="115" t="s">
        <v>117</v>
      </c>
      <c r="J8" s="120" t="s">
        <v>214</v>
      </c>
    </row>
    <row r="9" spans="1:13" ht="25.5">
      <c r="B9" s="117">
        <f>+B7-B8</f>
        <v>38805</v>
      </c>
      <c r="C9" s="109" t="s">
        <v>118</v>
      </c>
      <c r="D9" s="110">
        <v>510704</v>
      </c>
      <c r="H9" s="119" t="s">
        <v>86</v>
      </c>
      <c r="I9" s="115" t="s">
        <v>119</v>
      </c>
      <c r="J9" s="116" t="s">
        <v>215</v>
      </c>
    </row>
    <row r="10" spans="1:13" ht="38.25">
      <c r="C10" s="109" t="s">
        <v>120</v>
      </c>
      <c r="D10" s="110">
        <v>510707</v>
      </c>
      <c r="H10" s="119" t="s">
        <v>87</v>
      </c>
      <c r="I10" s="115" t="s">
        <v>121</v>
      </c>
      <c r="J10" s="121" t="s">
        <v>216</v>
      </c>
    </row>
    <row r="11" spans="1:13">
      <c r="C11" s="109" t="s">
        <v>122</v>
      </c>
      <c r="D11" s="110">
        <v>510709</v>
      </c>
      <c r="H11" s="119" t="s">
        <v>91</v>
      </c>
      <c r="I11" s="115" t="s">
        <v>123</v>
      </c>
      <c r="J11" s="116" t="s">
        <v>217</v>
      </c>
    </row>
    <row r="12" spans="1:13" ht="25.5">
      <c r="C12" s="109" t="s">
        <v>124</v>
      </c>
      <c r="D12" s="110">
        <v>530101</v>
      </c>
      <c r="H12" s="191" t="s">
        <v>88</v>
      </c>
      <c r="I12" s="194" t="s">
        <v>125</v>
      </c>
      <c r="J12" s="122" t="s">
        <v>206</v>
      </c>
      <c r="M12" s="123"/>
    </row>
    <row r="13" spans="1:13">
      <c r="C13" s="109" t="s">
        <v>126</v>
      </c>
      <c r="D13" s="110">
        <v>530104</v>
      </c>
      <c r="H13" s="192"/>
      <c r="I13" s="195"/>
      <c r="J13" s="116" t="s">
        <v>207</v>
      </c>
    </row>
    <row r="14" spans="1:13">
      <c r="C14" s="109" t="s">
        <v>127</v>
      </c>
      <c r="D14" s="110">
        <v>530105</v>
      </c>
      <c r="H14" s="193"/>
      <c r="I14" s="196"/>
      <c r="J14" s="116" t="s">
        <v>208</v>
      </c>
    </row>
    <row r="15" spans="1:13" ht="25.5">
      <c r="C15" s="109" t="s">
        <v>128</v>
      </c>
      <c r="D15" s="110">
        <v>530106</v>
      </c>
      <c r="H15" s="191" t="s">
        <v>89</v>
      </c>
      <c r="I15" s="194" t="s">
        <v>129</v>
      </c>
      <c r="J15" s="122" t="s">
        <v>222</v>
      </c>
    </row>
    <row r="16" spans="1:13" ht="25.5">
      <c r="C16" s="109" t="s">
        <v>130</v>
      </c>
      <c r="D16" s="110">
        <v>530203</v>
      </c>
      <c r="H16" s="192"/>
      <c r="I16" s="195"/>
      <c r="J16" s="116" t="s">
        <v>131</v>
      </c>
    </row>
    <row r="17" spans="3:10" ht="25.5">
      <c r="C17" s="109" t="s">
        <v>132</v>
      </c>
      <c r="D17" s="110">
        <v>530208</v>
      </c>
      <c r="H17" s="193"/>
      <c r="I17" s="196"/>
      <c r="J17" s="116" t="s">
        <v>208</v>
      </c>
    </row>
    <row r="18" spans="3:10" ht="38.25">
      <c r="C18" s="109" t="s">
        <v>133</v>
      </c>
      <c r="D18" s="110">
        <v>530219</v>
      </c>
      <c r="H18" s="191" t="s">
        <v>90</v>
      </c>
      <c r="I18" s="194" t="s">
        <v>134</v>
      </c>
      <c r="J18" s="116" t="s">
        <v>209</v>
      </c>
    </row>
    <row r="19" spans="3:10" ht="38.25">
      <c r="C19" s="109" t="s">
        <v>135</v>
      </c>
      <c r="D19" s="110">
        <v>530224</v>
      </c>
      <c r="H19" s="193"/>
      <c r="I19" s="196"/>
      <c r="J19" s="116" t="s">
        <v>210</v>
      </c>
    </row>
    <row r="20" spans="3:10" ht="51">
      <c r="C20" s="109" t="s">
        <v>136</v>
      </c>
      <c r="D20" s="110">
        <v>530402</v>
      </c>
      <c r="I20" s="124"/>
    </row>
    <row r="21" spans="3:10" ht="25.5">
      <c r="C21" s="109" t="s">
        <v>137</v>
      </c>
      <c r="D21" s="110">
        <v>530403</v>
      </c>
      <c r="I21" s="124"/>
    </row>
    <row r="22" spans="3:10" ht="38.25">
      <c r="C22" s="109" t="s">
        <v>138</v>
      </c>
      <c r="D22" s="110">
        <v>530404</v>
      </c>
      <c r="I22" s="124"/>
    </row>
    <row r="23" spans="3:10" ht="25.5">
      <c r="C23" s="109" t="s">
        <v>139</v>
      </c>
      <c r="D23" s="110">
        <v>530405</v>
      </c>
      <c r="I23" s="124"/>
    </row>
    <row r="24" spans="3:10" ht="25.5">
      <c r="C24" s="109" t="s">
        <v>140</v>
      </c>
      <c r="D24" s="110">
        <v>530406</v>
      </c>
      <c r="I24" s="124"/>
    </row>
    <row r="25" spans="3:10" ht="38.25">
      <c r="C25" s="109" t="s">
        <v>141</v>
      </c>
      <c r="D25" s="110">
        <v>530419</v>
      </c>
      <c r="I25" s="124"/>
    </row>
    <row r="26" spans="3:10" ht="51">
      <c r="C26" s="109" t="s">
        <v>142</v>
      </c>
      <c r="D26" s="110">
        <v>530502</v>
      </c>
      <c r="I26" s="124"/>
    </row>
    <row r="27" spans="3:10">
      <c r="C27" s="109" t="s">
        <v>143</v>
      </c>
      <c r="D27" s="110">
        <v>530503</v>
      </c>
      <c r="I27" s="124"/>
    </row>
    <row r="28" spans="3:10" ht="25.5">
      <c r="C28" s="109" t="s">
        <v>144</v>
      </c>
      <c r="D28" s="110">
        <v>530504</v>
      </c>
      <c r="I28" s="124"/>
    </row>
    <row r="29" spans="3:10" ht="25.5">
      <c r="C29" s="109" t="s">
        <v>145</v>
      </c>
      <c r="D29" s="110">
        <v>530601</v>
      </c>
      <c r="I29" s="124"/>
    </row>
    <row r="30" spans="3:10">
      <c r="C30" s="109" t="s">
        <v>146</v>
      </c>
      <c r="D30" s="110">
        <v>530602</v>
      </c>
      <c r="I30" s="124"/>
    </row>
    <row r="31" spans="3:10" ht="25.5">
      <c r="C31" s="109" t="s">
        <v>147</v>
      </c>
      <c r="D31" s="110">
        <v>530604</v>
      </c>
      <c r="I31" s="124"/>
    </row>
    <row r="32" spans="3:10">
      <c r="C32" s="109" t="s">
        <v>148</v>
      </c>
      <c r="D32" s="110">
        <v>530605</v>
      </c>
      <c r="I32" s="124"/>
    </row>
    <row r="33" spans="3:9" ht="38.25">
      <c r="C33" s="109" t="s">
        <v>149</v>
      </c>
      <c r="D33" s="110">
        <v>530701</v>
      </c>
      <c r="I33" s="124"/>
    </row>
    <row r="34" spans="3:9" ht="25.5">
      <c r="C34" s="109" t="s">
        <v>150</v>
      </c>
      <c r="D34" s="110">
        <v>530702</v>
      </c>
      <c r="I34" s="124"/>
    </row>
    <row r="35" spans="3:9" ht="25.5">
      <c r="C35" s="109" t="s">
        <v>151</v>
      </c>
      <c r="D35" s="110">
        <v>530704</v>
      </c>
      <c r="I35" s="124"/>
    </row>
    <row r="36" spans="3:9">
      <c r="C36" s="109" t="s">
        <v>152</v>
      </c>
      <c r="D36" s="110">
        <v>530803</v>
      </c>
      <c r="I36" s="124"/>
    </row>
    <row r="37" spans="3:9">
      <c r="C37" s="109" t="s">
        <v>153</v>
      </c>
      <c r="D37" s="110">
        <v>530804</v>
      </c>
      <c r="I37" s="124"/>
    </row>
    <row r="38" spans="3:9">
      <c r="C38" s="109" t="s">
        <v>154</v>
      </c>
      <c r="D38" s="110">
        <v>530805</v>
      </c>
      <c r="I38" s="124"/>
    </row>
    <row r="39" spans="3:9" ht="25.5">
      <c r="C39" s="109" t="s">
        <v>155</v>
      </c>
      <c r="D39" s="110">
        <v>530806</v>
      </c>
      <c r="I39" s="124"/>
    </row>
    <row r="40" spans="3:9" ht="38.25">
      <c r="C40" s="109" t="s">
        <v>156</v>
      </c>
      <c r="D40" s="110">
        <v>530807</v>
      </c>
      <c r="I40" s="124"/>
    </row>
    <row r="41" spans="3:9" ht="76.5">
      <c r="C41" s="109" t="s">
        <v>157</v>
      </c>
      <c r="D41" s="110">
        <v>530811</v>
      </c>
      <c r="I41" s="124"/>
    </row>
    <row r="42" spans="3:9">
      <c r="C42" s="109" t="s">
        <v>158</v>
      </c>
      <c r="D42" s="110">
        <v>530812</v>
      </c>
      <c r="I42" s="124"/>
    </row>
    <row r="43" spans="3:9">
      <c r="C43" s="109" t="s">
        <v>159</v>
      </c>
      <c r="D43" s="110">
        <v>530813</v>
      </c>
      <c r="I43" s="124"/>
    </row>
    <row r="44" spans="3:9" ht="38.25">
      <c r="C44" s="109" t="s">
        <v>160</v>
      </c>
      <c r="D44" s="110">
        <v>530820</v>
      </c>
      <c r="I44" s="124"/>
    </row>
    <row r="45" spans="3:9" ht="25.5">
      <c r="C45" s="109" t="s">
        <v>161</v>
      </c>
      <c r="D45" s="110">
        <v>531403</v>
      </c>
      <c r="I45" s="124"/>
    </row>
    <row r="46" spans="3:9" ht="25.5">
      <c r="C46" s="109" t="s">
        <v>162</v>
      </c>
      <c r="D46" s="110">
        <v>531404</v>
      </c>
      <c r="I46" s="124"/>
    </row>
    <row r="47" spans="3:9" ht="25.5">
      <c r="C47" s="109" t="s">
        <v>163</v>
      </c>
      <c r="D47" s="110">
        <v>531406</v>
      </c>
      <c r="I47" s="124"/>
    </row>
    <row r="48" spans="3:9" ht="25.5">
      <c r="C48" s="109" t="s">
        <v>164</v>
      </c>
      <c r="D48" s="110">
        <v>531407</v>
      </c>
      <c r="I48" s="124"/>
    </row>
    <row r="49" spans="3:9">
      <c r="C49" s="109" t="s">
        <v>165</v>
      </c>
      <c r="D49" s="110">
        <v>531411</v>
      </c>
      <c r="I49" s="124"/>
    </row>
    <row r="50" spans="3:9" ht="38.25">
      <c r="C50" s="109" t="s">
        <v>166</v>
      </c>
      <c r="D50" s="110">
        <v>570102</v>
      </c>
      <c r="I50" s="124"/>
    </row>
    <row r="51" spans="3:9">
      <c r="C51" s="109" t="s">
        <v>167</v>
      </c>
      <c r="D51" s="110">
        <v>570203</v>
      </c>
      <c r="I51" s="124"/>
    </row>
    <row r="52" spans="3:9" ht="51">
      <c r="C52" s="109" t="s">
        <v>168</v>
      </c>
      <c r="D52" s="110">
        <v>570206</v>
      </c>
      <c r="I52" s="124"/>
    </row>
    <row r="53" spans="3:9">
      <c r="C53" s="109" t="s">
        <v>169</v>
      </c>
      <c r="D53" s="110">
        <v>570301</v>
      </c>
      <c r="I53" s="124"/>
    </row>
    <row r="54" spans="3:9">
      <c r="C54" s="109" t="s">
        <v>170</v>
      </c>
      <c r="D54" s="110">
        <v>580204</v>
      </c>
      <c r="I54" s="124"/>
    </row>
    <row r="55" spans="3:9">
      <c r="C55" s="109" t="s">
        <v>171</v>
      </c>
      <c r="D55" s="110">
        <v>580209</v>
      </c>
      <c r="I55" s="124"/>
    </row>
    <row r="56" spans="3:9" ht="25.5">
      <c r="C56" s="125" t="s">
        <v>172</v>
      </c>
      <c r="D56" s="110">
        <v>840202</v>
      </c>
      <c r="I56" s="124"/>
    </row>
    <row r="57" spans="3:9" ht="25.5">
      <c r="C57" s="109" t="s">
        <v>173</v>
      </c>
      <c r="D57" s="110">
        <v>840103</v>
      </c>
      <c r="I57" s="124"/>
    </row>
    <row r="58" spans="3:9" ht="25.5">
      <c r="C58" s="109" t="s">
        <v>174</v>
      </c>
      <c r="D58" s="110">
        <v>840104</v>
      </c>
      <c r="I58" s="124"/>
    </row>
    <row r="59" spans="3:9" ht="25.5">
      <c r="C59" s="109" t="s">
        <v>175</v>
      </c>
      <c r="D59" s="110">
        <v>840106</v>
      </c>
      <c r="I59" s="124"/>
    </row>
    <row r="60" spans="3:9" ht="25.5">
      <c r="C60" s="109" t="s">
        <v>176</v>
      </c>
      <c r="D60" s="110">
        <v>840107</v>
      </c>
      <c r="I60" s="124"/>
    </row>
    <row r="61" spans="3:9">
      <c r="C61" s="109" t="s">
        <v>165</v>
      </c>
      <c r="D61" s="110">
        <v>840111</v>
      </c>
      <c r="I61" s="124"/>
    </row>
    <row r="62" spans="3:9" ht="89.25">
      <c r="C62" s="109" t="s">
        <v>177</v>
      </c>
      <c r="D62" s="110">
        <v>530204</v>
      </c>
      <c r="I62" s="124"/>
    </row>
    <row r="63" spans="3:9" ht="25.5">
      <c r="C63" s="109" t="s">
        <v>178</v>
      </c>
      <c r="D63" s="110">
        <v>530205</v>
      </c>
      <c r="I63" s="124"/>
    </row>
    <row r="64" spans="3:9">
      <c r="C64" s="109" t="s">
        <v>179</v>
      </c>
      <c r="D64" s="110">
        <v>530206</v>
      </c>
      <c r="I64" s="124"/>
    </row>
    <row r="65" spans="3:9">
      <c r="C65" s="109" t="s">
        <v>180</v>
      </c>
      <c r="D65" s="110">
        <v>530235</v>
      </c>
      <c r="I65" s="124"/>
    </row>
    <row r="66" spans="3:9">
      <c r="C66" s="109" t="s">
        <v>181</v>
      </c>
      <c r="D66" s="110">
        <v>530248</v>
      </c>
      <c r="I66" s="124"/>
    </row>
    <row r="67" spans="3:9">
      <c r="C67" s="109" t="s">
        <v>182</v>
      </c>
      <c r="D67" s="110">
        <v>530301</v>
      </c>
      <c r="I67" s="124"/>
    </row>
    <row r="68" spans="3:9">
      <c r="C68" s="109" t="s">
        <v>183</v>
      </c>
      <c r="D68" s="110">
        <v>530302</v>
      </c>
      <c r="I68" s="124"/>
    </row>
    <row r="69" spans="3:9" ht="25.5">
      <c r="C69" s="109" t="s">
        <v>184</v>
      </c>
      <c r="D69" s="110">
        <v>530303</v>
      </c>
      <c r="I69" s="124"/>
    </row>
    <row r="70" spans="3:9" ht="25.5">
      <c r="C70" s="109" t="s">
        <v>185</v>
      </c>
      <c r="D70" s="110">
        <v>530304</v>
      </c>
      <c r="I70" s="124"/>
    </row>
    <row r="71" spans="3:9">
      <c r="C71" s="109" t="s">
        <v>186</v>
      </c>
      <c r="D71" s="110">
        <v>530603</v>
      </c>
      <c r="I71" s="124"/>
    </row>
    <row r="72" spans="3:9" ht="25.5">
      <c r="C72" s="109" t="s">
        <v>187</v>
      </c>
      <c r="D72" s="110">
        <v>530606</v>
      </c>
      <c r="I72" s="124"/>
    </row>
    <row r="73" spans="3:9">
      <c r="C73" s="109" t="s">
        <v>188</v>
      </c>
      <c r="D73" s="110">
        <v>530801</v>
      </c>
      <c r="I73" s="124"/>
    </row>
    <row r="74" spans="3:9">
      <c r="C74" s="109" t="s">
        <v>189</v>
      </c>
      <c r="D74" s="110">
        <v>530808</v>
      </c>
      <c r="I74" s="124"/>
    </row>
    <row r="75" spans="3:9">
      <c r="C75" s="109" t="s">
        <v>190</v>
      </c>
      <c r="D75" s="110">
        <v>530809</v>
      </c>
      <c r="I75" s="124"/>
    </row>
    <row r="76" spans="3:9" ht="25.5">
      <c r="C76" s="109" t="s">
        <v>191</v>
      </c>
      <c r="D76" s="110">
        <v>530819</v>
      </c>
      <c r="I76" s="124"/>
    </row>
    <row r="77" spans="3:9">
      <c r="C77" s="109" t="s">
        <v>192</v>
      </c>
      <c r="D77" s="110">
        <v>570201</v>
      </c>
      <c r="I77" s="124"/>
    </row>
    <row r="78" spans="3:9" ht="89.25">
      <c r="C78" s="109" t="s">
        <v>177</v>
      </c>
      <c r="D78" s="110">
        <v>530204</v>
      </c>
      <c r="I78" s="124"/>
    </row>
    <row r="79" spans="3:9" ht="25.5">
      <c r="C79" s="109" t="s">
        <v>178</v>
      </c>
      <c r="D79" s="110">
        <v>530205</v>
      </c>
      <c r="I79" s="124"/>
    </row>
    <row r="80" spans="3:9">
      <c r="C80" s="109" t="s">
        <v>179</v>
      </c>
      <c r="D80" s="110">
        <v>530206</v>
      </c>
      <c r="I80" s="124"/>
    </row>
    <row r="81" spans="3:9">
      <c r="C81" s="109" t="s">
        <v>180</v>
      </c>
      <c r="D81" s="110">
        <v>530235</v>
      </c>
      <c r="I81" s="124"/>
    </row>
    <row r="82" spans="3:9">
      <c r="C82" s="109" t="s">
        <v>181</v>
      </c>
      <c r="D82" s="110">
        <v>530248</v>
      </c>
      <c r="I82" s="124"/>
    </row>
    <row r="83" spans="3:9">
      <c r="C83" s="109" t="s">
        <v>182</v>
      </c>
      <c r="D83" s="110">
        <v>530301</v>
      </c>
      <c r="I83" s="124"/>
    </row>
    <row r="84" spans="3:9">
      <c r="C84" s="109" t="s">
        <v>183</v>
      </c>
      <c r="D84" s="110">
        <v>530302</v>
      </c>
      <c r="I84" s="124"/>
    </row>
    <row r="85" spans="3:9" ht="25.5">
      <c r="C85" s="109" t="s">
        <v>184</v>
      </c>
      <c r="D85" s="110">
        <v>530303</v>
      </c>
      <c r="I85" s="124"/>
    </row>
    <row r="86" spans="3:9" ht="25.5">
      <c r="C86" s="109" t="s">
        <v>185</v>
      </c>
      <c r="D86" s="110">
        <v>530304</v>
      </c>
      <c r="I86" s="124"/>
    </row>
    <row r="87" spans="3:9">
      <c r="C87" s="109" t="s">
        <v>186</v>
      </c>
      <c r="D87" s="110">
        <v>530603</v>
      </c>
      <c r="I87" s="124"/>
    </row>
    <row r="88" spans="3:9" ht="25.5">
      <c r="C88" s="109" t="s">
        <v>187</v>
      </c>
      <c r="D88" s="110">
        <v>530606</v>
      </c>
      <c r="I88" s="124"/>
    </row>
    <row r="89" spans="3:9">
      <c r="C89" s="109" t="s">
        <v>188</v>
      </c>
      <c r="D89" s="110">
        <v>530801</v>
      </c>
      <c r="I89" s="124"/>
    </row>
    <row r="90" spans="3:9">
      <c r="C90" s="109" t="s">
        <v>189</v>
      </c>
      <c r="D90" s="110">
        <v>530808</v>
      </c>
      <c r="I90" s="124"/>
    </row>
    <row r="91" spans="3:9">
      <c r="C91" s="109" t="s">
        <v>190</v>
      </c>
      <c r="D91" s="110">
        <v>530809</v>
      </c>
      <c r="I91" s="124"/>
    </row>
    <row r="92" spans="3:9" ht="25.5">
      <c r="C92" s="109" t="s">
        <v>191</v>
      </c>
      <c r="D92" s="110">
        <v>530819</v>
      </c>
      <c r="I92" s="124"/>
    </row>
    <row r="93" spans="3:9">
      <c r="C93" s="109" t="s">
        <v>192</v>
      </c>
      <c r="D93" s="110">
        <v>570201</v>
      </c>
      <c r="I93" s="124"/>
    </row>
    <row r="94" spans="3:9" ht="25.5">
      <c r="C94" s="109" t="s">
        <v>193</v>
      </c>
      <c r="D94" s="110">
        <v>530201</v>
      </c>
      <c r="I94" s="124"/>
    </row>
    <row r="95" spans="3:9">
      <c r="C95" s="109" t="s">
        <v>194</v>
      </c>
      <c r="D95" s="110">
        <v>530202</v>
      </c>
      <c r="I95" s="124"/>
    </row>
    <row r="96" spans="3:9" ht="63.75">
      <c r="C96" s="109" t="s">
        <v>195</v>
      </c>
      <c r="D96" s="110">
        <v>530209</v>
      </c>
      <c r="I96" s="124"/>
    </row>
    <row r="97" spans="3:9" ht="25.5">
      <c r="C97" s="109" t="s">
        <v>196</v>
      </c>
      <c r="D97" s="110">
        <v>530252</v>
      </c>
      <c r="I97" s="124"/>
    </row>
    <row r="98" spans="3:9" ht="63.75">
      <c r="C98" s="109" t="s">
        <v>197</v>
      </c>
      <c r="D98" s="110">
        <v>530307</v>
      </c>
      <c r="I98" s="124"/>
    </row>
    <row r="99" spans="3:9" ht="25.5">
      <c r="C99" s="109" t="s">
        <v>198</v>
      </c>
      <c r="D99" s="110">
        <v>530310</v>
      </c>
      <c r="I99" s="124"/>
    </row>
    <row r="100" spans="3:9" ht="25.5">
      <c r="C100" s="109" t="s">
        <v>199</v>
      </c>
      <c r="D100" s="110">
        <v>530311</v>
      </c>
      <c r="I100" s="124"/>
    </row>
    <row r="101" spans="3:9" ht="25.5">
      <c r="C101" s="109" t="s">
        <v>200</v>
      </c>
      <c r="D101" s="110">
        <v>530822</v>
      </c>
      <c r="I101" s="124"/>
    </row>
    <row r="102" spans="3:9">
      <c r="C102" s="109" t="s">
        <v>201</v>
      </c>
      <c r="D102" s="110">
        <v>530827</v>
      </c>
      <c r="I102" s="124"/>
    </row>
    <row r="103" spans="3:9">
      <c r="C103" s="109" t="s">
        <v>202</v>
      </c>
      <c r="D103" s="110">
        <v>530850</v>
      </c>
      <c r="I103" s="124"/>
    </row>
    <row r="104" spans="3:9">
      <c r="C104" s="109" t="s">
        <v>203</v>
      </c>
      <c r="D104" s="110">
        <v>580208</v>
      </c>
      <c r="I104" s="124"/>
    </row>
    <row r="105" spans="3:9" ht="25.5">
      <c r="C105" s="114" t="s">
        <v>204</v>
      </c>
      <c r="D105" s="126">
        <v>530851</v>
      </c>
      <c r="I105" s="124"/>
    </row>
  </sheetData>
  <sheetProtection selectLockedCells="1" selectUnlockedCells="1"/>
  <mergeCells count="6">
    <mergeCell ref="H12:H14"/>
    <mergeCell ref="I12:I14"/>
    <mergeCell ref="H15:H17"/>
    <mergeCell ref="I15:I17"/>
    <mergeCell ref="H18:H19"/>
    <mergeCell ref="I18:I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14</vt:i4>
      </vt:variant>
    </vt:vector>
  </HeadingPairs>
  <TitlesOfParts>
    <vt:vector size="19" baseType="lpstr">
      <vt:lpstr>RESUMEN</vt:lpstr>
      <vt:lpstr>MATRIZ DE EJECUCIÓN</vt:lpstr>
      <vt:lpstr>INGRESOS</vt:lpstr>
      <vt:lpstr>CONTRATACIÓN PÚBLICA</vt:lpstr>
      <vt:lpstr>LISTAS</vt:lpstr>
      <vt:lpstr>Actividades</vt:lpstr>
      <vt:lpstr>Actividades_Recreativas</vt:lpstr>
      <vt:lpstr>Base_de_entrenamiento</vt:lpstr>
      <vt:lpstr>Campamentos</vt:lpstr>
      <vt:lpstr>Campeonato</vt:lpstr>
      <vt:lpstr>Concentrado</vt:lpstr>
      <vt:lpstr>Evaluación</vt:lpstr>
      <vt:lpstr>Gastos_Deportivos_Generales</vt:lpstr>
      <vt:lpstr>Gastos_en_temas_de_capacitación_deportivos</vt:lpstr>
      <vt:lpstr>Implementación_Deportiva</vt:lpstr>
      <vt:lpstr>Juegos</vt:lpstr>
      <vt:lpstr>OPERACIÓN_Y_MANTENIMIENTO_ADMINISTRATIVO_DE_LAS_ORGANIZACIONES_DEPORTIVAS</vt:lpstr>
      <vt:lpstr>Operación_y_mantenimiento_de_escenarios_deportivos</vt:lpstr>
      <vt:lpstr>Selectivo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planificacion15</dc:creator>
  <cp:lastModifiedBy>Marcelo Recalde</cp:lastModifiedBy>
  <dcterms:created xsi:type="dcterms:W3CDTF">2016-07-06T14:36:29Z</dcterms:created>
  <dcterms:modified xsi:type="dcterms:W3CDTF">2018-07-11T15:23:48Z</dcterms:modified>
</cp:coreProperties>
</file>